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55" activeTab="2"/>
  </bookViews>
  <sheets>
    <sheet name="CBTT" sheetId="1" r:id="rId1"/>
    <sheet name="CDKT" sheetId="2" r:id="rId2"/>
    <sheet name="KQKD" sheetId="3" r:id="rId3"/>
    <sheet name="LCTT" sheetId="4" r:id="rId4"/>
    <sheet name="BangTM" sheetId="5" r:id="rId5"/>
  </sheets>
  <definedNames/>
  <calcPr fullCalcOnLoad="1"/>
</workbook>
</file>

<file path=xl/sharedStrings.xml><?xml version="1.0" encoding="utf-8"?>
<sst xmlns="http://schemas.openxmlformats.org/spreadsheetml/2006/main" count="815" uniqueCount="679">
  <si>
    <t xml:space="preserve">   - Phải thu về cổ phần hóa</t>
  </si>
  <si>
    <t xml:space="preserve">   - Phải thu về cổ tức và lợi nhuận được chia</t>
  </si>
  <si>
    <t xml:space="preserve">   - Phải thu người lao động</t>
  </si>
  <si>
    <t xml:space="preserve">   - Phải thu khác</t>
  </si>
  <si>
    <t>Phần mềm máy vi tính</t>
  </si>
  <si>
    <t>* Giá trị ghi sổ của hàng tồn kho dùng để thế chấp cho các khoản nợ:……....</t>
  </si>
  <si>
    <t xml:space="preserve">* Các trường hợp hoặc sự kiện dẫn đến phải trích thêm hoặc hoàn nhập dự phòng giảm giá hàng tồn kho trong kỳ: </t>
  </si>
  <si>
    <t xml:space="preserve">  - Phải thu dài hạn khác</t>
  </si>
  <si>
    <t xml:space="preserve">  - Dự phòng phải thu dài hạn khó đòi</t>
  </si>
  <si>
    <t xml:space="preserve">  - Giá trị thuần của các khoản phải thu dài hạn</t>
  </si>
  <si>
    <t xml:space="preserve">   - Đầu tư XDCB hoàn thành</t>
  </si>
  <si>
    <t xml:space="preserve">   - Tăng khác</t>
  </si>
  <si>
    <t>2-Tăng trong kỳ</t>
  </si>
  <si>
    <t>3-Giảm trong kỳ</t>
  </si>
  <si>
    <t xml:space="preserve">   - Chuyển sang BĐS đầu tư</t>
  </si>
  <si>
    <t xml:space="preserve">   - Thanh lý, nhượng bán</t>
  </si>
  <si>
    <t xml:space="preserve">   - Giảm khác </t>
  </si>
  <si>
    <t xml:space="preserve">   - Khấu hao trong kỳ</t>
  </si>
  <si>
    <t xml:space="preserve">   - Chuyển sang bất động sản đầu tư</t>
  </si>
  <si>
    <t xml:space="preserve">  + Ngân hàng Fubon</t>
  </si>
  <si>
    <t xml:space="preserve">   - Dự phòng giảm giá đầu tư ngắn hạn</t>
  </si>
  <si>
    <t xml:space="preserve">   - Giảm giá hàng bán</t>
  </si>
  <si>
    <t>27- D.thu thuần về bán hàng, cung cấp dịch vụ (mã số 10)</t>
  </si>
  <si>
    <t xml:space="preserve"> CHỈ  TIÊU  NGOÀI  BẢNG  CÂN  ĐỐI  KẾ  TOÁN</t>
  </si>
  <si>
    <t>TÀI SẢN</t>
  </si>
  <si>
    <t>MS</t>
  </si>
  <si>
    <t>Thuyết minh</t>
  </si>
  <si>
    <t>SỐ CUỐI KỲ</t>
  </si>
  <si>
    <t>SỐ ĐẦU NĂM</t>
  </si>
  <si>
    <t>1. Tài sản thuê ngoài</t>
  </si>
  <si>
    <t>2. Vật tư nhận giữ hộ , nhận gia công</t>
  </si>
  <si>
    <t>3. Hàng hóa nhận bán hộ , nhận ký gửi</t>
  </si>
  <si>
    <t>4. Nợ khó đòi đã xử lý</t>
  </si>
  <si>
    <t>5. Ngoại tệ các loại   ( USD )</t>
  </si>
  <si>
    <t xml:space="preserve">6. Dự toán chi hoạt động </t>
  </si>
  <si>
    <t>Mẫu CBTT-03</t>
  </si>
  <si>
    <t>CÔNG TY CỔ PHẦN CÔNG NGHIỆP GỐM SỨ TAICERA</t>
  </si>
  <si>
    <t>BÁO CÁO TÀI CHÍNH TÓM TẮT</t>
  </si>
  <si>
    <t>I</t>
  </si>
  <si>
    <t>BẢNG CÂN ĐỐI KẾ TOÁN</t>
  </si>
  <si>
    <t>Nội dung</t>
  </si>
  <si>
    <t>Tài sản ngắn hạn</t>
  </si>
  <si>
    <t>Tiền và các khoản tương đương tiền</t>
  </si>
  <si>
    <t>Các khoản đầu tư tài chính ngắn hạn</t>
  </si>
  <si>
    <t>Các khoản phải thu ngắn hạn</t>
  </si>
  <si>
    <t>Hàng tồn kho</t>
  </si>
  <si>
    <t>Tài sản ngắn hạn khác</t>
  </si>
  <si>
    <t>II</t>
  </si>
  <si>
    <t>Tài sản dài hạn</t>
  </si>
  <si>
    <t>Các khoản phải thu dài hạn</t>
  </si>
  <si>
    <t>Tài sản cố định</t>
  </si>
  <si>
    <t>Tài sản cố định hữu hình</t>
  </si>
  <si>
    <t>Tài sản cố định vô hình</t>
  </si>
  <si>
    <t>Tài sản cố định thuê tài chính</t>
  </si>
  <si>
    <t>Chi phí xây dựng cơ bản dở dang</t>
  </si>
  <si>
    <t>Bất động sản đầu tư</t>
  </si>
  <si>
    <t>Các khoản đầu tư tài chính dài hạn</t>
  </si>
  <si>
    <t>Tài sản dài hạn khác</t>
  </si>
  <si>
    <t>III</t>
  </si>
  <si>
    <t>IV</t>
  </si>
  <si>
    <t>NỢ PHẢI TRẢ</t>
  </si>
  <si>
    <t xml:space="preserve">Nợ ngắn hạn </t>
  </si>
  <si>
    <t>Nợ dài hạn</t>
  </si>
  <si>
    <t xml:space="preserve">V </t>
  </si>
  <si>
    <t>VỐN CHỦ SỞ HỮU</t>
  </si>
  <si>
    <t>Vốn chủ sở hữu</t>
  </si>
  <si>
    <t>Vốn đầu tư của chủ sở hữu</t>
  </si>
  <si>
    <t>Thặng dư vốn cổ phần</t>
  </si>
  <si>
    <t>Cổ phiếu quỹ</t>
  </si>
  <si>
    <t>Chênh lệch đánh giá lại tài sản</t>
  </si>
  <si>
    <t>Chênh lệch tỷ giá hối đoái</t>
  </si>
  <si>
    <t>Các quỹ</t>
  </si>
  <si>
    <t>Lợi nhuận sau thuế chưa phân phối</t>
  </si>
  <si>
    <t>Nguồn vốn đầu tư XDCB</t>
  </si>
  <si>
    <t>Nguồn kinh phí và quỹ khác</t>
  </si>
  <si>
    <t>Quỹ khen thưởng phúc lợi</t>
  </si>
  <si>
    <t xml:space="preserve">Nguồn kinh phí </t>
  </si>
  <si>
    <t>Nguồn kinh phí  đã hình thành TSCĐ</t>
  </si>
  <si>
    <t>VI</t>
  </si>
  <si>
    <t>II.A.KẾT QUẢ HOẠT ĐỘNG KINH DOANH</t>
  </si>
  <si>
    <t>(áp dụng cho các doanh nghiệp sản xuất,chế biến ,dịch vụ)</t>
  </si>
  <si>
    <t>Chỉ tiêu</t>
  </si>
  <si>
    <t>Kỳ báo cáo</t>
  </si>
  <si>
    <t>Lũy kế</t>
  </si>
  <si>
    <t>Doanh thu bán hàng và cung cấp dịch vụ</t>
  </si>
  <si>
    <t>Các khoản giảm trừ doanh thu</t>
  </si>
  <si>
    <t>Doanh thu thuần về bán hàng và cung cấp dịch vụ</t>
  </si>
  <si>
    <t>Lợi nhuận gộp về bán hàng và cung cấp dịch vụ</t>
  </si>
  <si>
    <t>Doanh thu hoạt động tài chính</t>
  </si>
  <si>
    <t>Chi phí quản lý doanh nghiệp</t>
  </si>
  <si>
    <t>Lợi nhuận thuần từ hoạt động kinh doanh</t>
  </si>
  <si>
    <t>Thu nhập khác</t>
  </si>
  <si>
    <t>Chi phí khác</t>
  </si>
  <si>
    <t>Lợi nhuận khác</t>
  </si>
  <si>
    <t>Tổng lợi nhuận kế toán trước thuế</t>
  </si>
  <si>
    <t>Thuế thu nhập doanh nghiệp</t>
  </si>
  <si>
    <t>Lợi nhuận sau thuế thu nhập doanh nghiệp</t>
  </si>
  <si>
    <t>Lãi cơ bản trên cổ phiếu</t>
  </si>
  <si>
    <t>Cổ tức trên mỗi cổ phiếu</t>
  </si>
  <si>
    <t>P.TGĐ điều hành</t>
  </si>
  <si>
    <t>PAN YU YI</t>
  </si>
  <si>
    <t>Theo thông tư 09/2010/TT-BTC</t>
  </si>
  <si>
    <t>ngày 15/01/2010 của BTC</t>
  </si>
  <si>
    <t>QUÝ II - NĂM 2010</t>
  </si>
  <si>
    <t xml:space="preserve">   - Giảm khác</t>
  </si>
  <si>
    <t xml:space="preserve">   - Tại ngày đầu năm</t>
  </si>
  <si>
    <t xml:space="preserve">   - Tại ngày cuối kỳ</t>
  </si>
  <si>
    <t xml:space="preserve">   - Chi phí XDCB dở dang</t>
  </si>
  <si>
    <t xml:space="preserve">   - Chi phí sửa chữa lớn dở dang</t>
  </si>
  <si>
    <t xml:space="preserve">    - Tăng khác</t>
  </si>
  <si>
    <t xml:space="preserve">    - Thanh lý, nhượng bán</t>
  </si>
  <si>
    <t xml:space="preserve">    - LK khấu hao trong kỳ</t>
  </si>
  <si>
    <t xml:space="preserve">    - LK tăng khác (điều chỉnh)</t>
  </si>
  <si>
    <t xml:space="preserve">    - LK giảm khác (điều chỉnh)</t>
  </si>
  <si>
    <t xml:space="preserve">    - Tại ngày đầu kỳ</t>
  </si>
  <si>
    <t xml:space="preserve">    - Tại ngày cuối ky</t>
  </si>
  <si>
    <t xml:space="preserve">    - Đầu tư cổ phiếu :</t>
  </si>
  <si>
    <t xml:space="preserve">    - Đầu tư trái phiếu :</t>
  </si>
  <si>
    <t xml:space="preserve">    - Cho vay dài hạn :</t>
  </si>
  <si>
    <t xml:space="preserve">    - Đầu tư dài hạn khác :</t>
  </si>
  <si>
    <t xml:space="preserve">    - CP cho giai đoạn triển khai không đủ tiêu chuẩn  ghi nhận là TSCĐ vô hình</t>
  </si>
  <si>
    <t xml:space="preserve">   - Thuế GTGT</t>
  </si>
  <si>
    <t xml:space="preserve">   - Thuế Tiêu thụ đặc biệt</t>
  </si>
  <si>
    <t xml:space="preserve">   - Thuế xuất, nhập khẩu</t>
  </si>
  <si>
    <t xml:space="preserve">   - Thuế TNDN</t>
  </si>
  <si>
    <t xml:space="preserve">   - Thuế thu nhập cá nhân</t>
  </si>
  <si>
    <t xml:space="preserve">   - Thuế tài nguyên</t>
  </si>
  <si>
    <t xml:space="preserve">   - Thuế nhà đất, tiền thuê đất</t>
  </si>
  <si>
    <t xml:space="preserve">   - Các loại thuế khác</t>
  </si>
  <si>
    <t xml:space="preserve">   - Các khoản phí, lệ phí, các khoản khác</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</si>
  <si>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</si>
  <si>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</si>
  <si>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</si>
  <si>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</si>
  <si>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</si>
  <si>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hoá</t>
  </si>
  <si>
    <t xml:space="preserve">   - Thuế GTGT còn được khấu trừ</t>
  </si>
  <si>
    <t xml:space="preserve">   - Các khoản thuế nộp thừa cho Nhà nước:</t>
  </si>
  <si>
    <r>
      <t xml:space="preserve">    - Doanh thu bán hàng: </t>
    </r>
    <r>
      <rPr>
        <i/>
        <sz val="12"/>
        <color indexed="8"/>
        <rFont val="Times New Roman"/>
        <family val="1"/>
      </rPr>
      <t>Tuân thủ các điều kiện của chuẩn mực số 14. Các khoản khách hàng ứng trước không ghi nhận doanh thu trong kỳ.</t>
    </r>
  </si>
  <si>
    <t xml:space="preserve">    - Doanh thu cung cấp dịch vụ: </t>
  </si>
  <si>
    <r>
      <t xml:space="preserve">    - Doanh thu hoạt động tài chính: </t>
    </r>
    <r>
      <rPr>
        <i/>
        <sz val="12"/>
        <color indexed="8"/>
        <rFont val="Times New Roman"/>
        <family val="1"/>
      </rPr>
      <t xml:space="preserve">Tuân thủ các điều kiện của chuẩn mực số 14. </t>
    </r>
  </si>
  <si>
    <t xml:space="preserve">    - Vốn góp của Nhà nước</t>
  </si>
  <si>
    <t xml:space="preserve">    - Vốn góp của các đối tượng khác</t>
  </si>
  <si>
    <t xml:space="preserve">    - Thặng dư vốn cổ phần </t>
  </si>
  <si>
    <t xml:space="preserve">    - Cổ phiếu quỹ</t>
  </si>
  <si>
    <t xml:space="preserve">   - Tăng vốn trong năm nay</t>
  </si>
  <si>
    <t xml:space="preserve">   - Lãi trong năm nay</t>
  </si>
  <si>
    <t xml:space="preserve">   - Lỗ trong năm nay</t>
  </si>
  <si>
    <t xml:space="preserve">   - Tăng vốn trong năm trước</t>
  </si>
  <si>
    <t xml:space="preserve">   - Lãi trong năm trước</t>
  </si>
  <si>
    <t xml:space="preserve">   - Lỗ trong năm trước</t>
  </si>
  <si>
    <t xml:space="preserve">   - Thuế Thu nhập phải trả</t>
  </si>
  <si>
    <t xml:space="preserve">   - Thuế Thu nhập hoãn lại</t>
  </si>
  <si>
    <t xml:space="preserve">    - Quỹ đầu tư phát triển</t>
  </si>
  <si>
    <t xml:space="preserve">    - Quỹ dự phòng tài chính</t>
  </si>
  <si>
    <t xml:space="preserve">    - Quỹ khác thuộc vốn chủ sở hữu</t>
  </si>
  <si>
    <t xml:space="preserve">   - Doanh thu bán hàng</t>
  </si>
  <si>
    <t xml:space="preserve">   - Doanh thu cung cấp dịch vụ</t>
  </si>
  <si>
    <t xml:space="preserve">   - Chiết khấu thương mại</t>
  </si>
  <si>
    <t xml:space="preserve">   - Hàng bán bị trả lại</t>
  </si>
  <si>
    <t xml:space="preserve">   - Thuế GTGT phải nộp ( phương pháp trực tiếp )</t>
  </si>
  <si>
    <t xml:space="preserve">   - Thuế tiêu thụ đặc biệt</t>
  </si>
  <si>
    <t xml:space="preserve">   - Thuế xuất khẩu</t>
  </si>
  <si>
    <t xml:space="preserve">   - Doanh thu thuần bán hàng</t>
  </si>
  <si>
    <t>STT</t>
  </si>
  <si>
    <t>Giá vốn hàng bán</t>
  </si>
  <si>
    <t>Chi phí bán hàng</t>
  </si>
  <si>
    <t>Chi phí tài chính</t>
  </si>
  <si>
    <t xml:space="preserve">    - Chi phí trả trước dài hạn khác</t>
  </si>
  <si>
    <t xml:space="preserve">    - Bảo hiểm thất nghiệp</t>
  </si>
  <si>
    <t xml:space="preserve">   - Doanh thu thuần cung cấp dịch vụ</t>
  </si>
  <si>
    <t xml:space="preserve">   - Giá vốn của hàng đã bán</t>
  </si>
  <si>
    <t xml:space="preserve"> QUÝ II NĂM 2010</t>
  </si>
  <si>
    <t>6TĐN 2010</t>
  </si>
  <si>
    <t>6TĐN 209</t>
  </si>
  <si>
    <t>Quý II năm 2010</t>
  </si>
  <si>
    <t>Quý II</t>
  </si>
  <si>
    <t xml:space="preserve">   - Giá vốn của dịch vụ đã cung cấp</t>
  </si>
  <si>
    <t xml:space="preserve">   - Giá trị còn lại, chi  phí nhượng bán, thanh lý của bất động sản đầu tư</t>
  </si>
  <si>
    <t xml:space="preserve">   - Chi phí kinh doanh bất động sản đầu tư</t>
  </si>
  <si>
    <r>
      <t xml:space="preserve"> - Nguyên tắc ghi nhận lợi nhuận chưa phân phối: </t>
    </r>
    <r>
      <rPr>
        <i/>
        <sz val="12"/>
        <color indexed="8"/>
        <rFont val="Times New Roman"/>
        <family val="1"/>
      </rPr>
      <t>Lợi nhuận sau thuế chưa phân phối phản ánh trên Bảng cân đối kế toán là số lãi từ hoạt động của DN sau khi trừ (-) chi phí thuế TNDN hiện hành .</t>
    </r>
  </si>
  <si>
    <t xml:space="preserve">   - Lãi tiền gửi, tiền cho vay</t>
  </si>
  <si>
    <t xml:space="preserve">   - Lãi đầu tư trái phiếu, kỳ phiếu</t>
  </si>
  <si>
    <t xml:space="preserve">   - Cổ tức lợi nhuận được chia</t>
  </si>
  <si>
    <t xml:space="preserve">   - Lãi bán ngoại tệ</t>
  </si>
  <si>
    <t xml:space="preserve">   - Doanh thu hoạt động tài chính khác</t>
  </si>
  <si>
    <t xml:space="preserve">   - Lãi tiền vay</t>
  </si>
  <si>
    <t xml:space="preserve">   - Chi phí tài chính khác</t>
  </si>
  <si>
    <t xml:space="preserve">   - Nguyên nhiên vật liệu</t>
  </si>
  <si>
    <t xml:space="preserve">   - Chi phí nhân công (lương +BH)</t>
  </si>
  <si>
    <t xml:space="preserve">   - Chi phí khấu hao tài sản cố định</t>
  </si>
  <si>
    <t xml:space="preserve">   - Chi phí dịch vụ mua ngoài</t>
  </si>
  <si>
    <t xml:space="preserve">   - Chi phí sửa chữa lớn TSCĐ</t>
  </si>
  <si>
    <t xml:space="preserve">   - Chi phí khác bằng tiền</t>
  </si>
  <si>
    <t xml:space="preserve">   a- Mua tài sản bằng cách nhận các khoản nợ liên quan trực tiếp hoặc thông qua nghiệp vụ cho thuê tài chính</t>
  </si>
  <si>
    <t xml:space="preserve">   b- Mua và thanh lý công ty con</t>
  </si>
  <si>
    <t xml:space="preserve">   c- Trình bày giá trị và lý do của các khoản tiền và tương đương tiền lớn do DN nắm giữ nhưng không sử dụng do có hạn chế của pháp luật hoặc các rang buộc khác mà DN phải thực hiện</t>
  </si>
  <si>
    <t xml:space="preserve">   1- Những khoản nợ tiềm tàng, khoản cam kết và những thông tin tài chính khác:</t>
  </si>
  <si>
    <t xml:space="preserve">   2- Những sự kiện phát sinh sau ngày kết thúc kỳ kế toán năm:</t>
  </si>
  <si>
    <t xml:space="preserve">   3- Thông tin về các bên liên quan</t>
  </si>
  <si>
    <t xml:space="preserve">   4- Trình bày tài sản, doanh thu, kết quả kinh doanh theo bộ phận:</t>
  </si>
  <si>
    <t xml:space="preserve">   5- Thông tin so sánh (Những thay đổi về thông tin trong báo cáo tài chính của các niên độ kế toán trước)</t>
  </si>
  <si>
    <t xml:space="preserve">   6- Thông tin về hoạt động liên tục</t>
  </si>
  <si>
    <t xml:space="preserve">   7- Những thông tin khác.</t>
  </si>
  <si>
    <t xml:space="preserve">    - Nguyên tắc ghi nhận hàng tồn kho:</t>
  </si>
  <si>
    <r>
      <t xml:space="preserve">    - Phương pháp xác định giá trị hàng tồn kho cuối kỳ:</t>
    </r>
    <r>
      <rPr>
        <i/>
        <sz val="12"/>
        <color indexed="8"/>
        <rFont val="Times New Roman"/>
        <family val="1"/>
      </rPr>
      <t xml:space="preserve"> Bình quân gia quyền</t>
    </r>
  </si>
  <si>
    <r>
      <t xml:space="preserve">    - Phương pháp hạch toán hàng tồn kho (kê khai thường xuyên hay kiểm kê định kỳ): </t>
    </r>
    <r>
      <rPr>
        <i/>
        <sz val="12"/>
        <color indexed="8"/>
        <rFont val="Times New Roman"/>
        <family val="1"/>
      </rPr>
      <t>Kê khai thường xuyên</t>
    </r>
  </si>
  <si>
    <t xml:space="preserve">    - Lập dự phòng giảm giá hàng tồn kho:</t>
  </si>
  <si>
    <t xml:space="preserve">   1- Kỳ kế toán năm :</t>
  </si>
  <si>
    <t xml:space="preserve">   2- Đơn vị tiền tệ sử dụng trong kế toán :</t>
  </si>
  <si>
    <r>
      <t xml:space="preserve">   1- Chế độ kế toán áp dụng: </t>
    </r>
    <r>
      <rPr>
        <i/>
        <sz val="12"/>
        <rFont val="Times New Roman"/>
        <family val="1"/>
      </rPr>
      <t>Chế độ kế toán doanh nghiệp Việt Nam ban hành theo Quyết định số 15/2006-QĐ/BTC ngày 20/03/2006 , các chuẩn mực kế toán Việt Nam do Bộ Tài Chính ban hành và các văn bản sửa đổi ,bổ sung, hướng dẫn thực hiện kèm theo .</t>
    </r>
  </si>
  <si>
    <r>
      <t xml:space="preserve">   2- Tuyên bố về việc tuân thủ Chuẩn mực kế toán và chế độ kế toán: </t>
    </r>
    <r>
      <rPr>
        <i/>
        <sz val="12"/>
        <rFont val="Times New Roman"/>
        <family val="1"/>
      </rPr>
      <t xml:space="preserve"> Báo cáo tài chính này được lập và trình bày phù hợp với các Chuẩn mực và Chế độ kế toán Việt Nam.</t>
    </r>
  </si>
  <si>
    <t xml:space="preserve">   3- Hình thức kế toán áp dụng:</t>
  </si>
  <si>
    <r>
      <t xml:space="preserve">   1- Nguyên tắc xác định các khoản tiền: tiền mặt, tiền gửi ngân hàng, tiền đang chuyển gồm: </t>
    </r>
    <r>
      <rPr>
        <i/>
        <sz val="12"/>
        <rFont val="Times New Roman"/>
        <family val="1"/>
      </rPr>
      <t xml:space="preserve"> Theo nguyên tắc giá gốc</t>
    </r>
  </si>
  <si>
    <t xml:space="preserve">   2- Nguyên tắc ghi nhận hàng tồn kho</t>
  </si>
  <si>
    <t xml:space="preserve">   1- Hình thức sở hữu vốn:</t>
  </si>
  <si>
    <t xml:space="preserve">   2- Lĩnh vực kinh doanh:</t>
  </si>
  <si>
    <t xml:space="preserve">   3- Ngành nghề kinh doanh:</t>
  </si>
  <si>
    <t>Số dư đầu năm nay</t>
  </si>
  <si>
    <t>Số dư cuối kỳ này</t>
  </si>
  <si>
    <r>
      <t xml:space="preserve"> - Nguyên tắc xác định các khoản tương đương tiền: </t>
    </r>
    <r>
      <rPr>
        <i/>
        <sz val="12"/>
        <rFont val="Times New Roman"/>
        <family val="1"/>
      </rPr>
      <t>Là các khoản đầu tư có khả năng chuyển đổi thành các khoản tiền xác định và ít rủi ro liên quan đến việc biến động giá trị chuyển đổi của các khoản này.</t>
    </r>
  </si>
  <si>
    <t xml:space="preserve">    - Cổ tức còn phải trả</t>
  </si>
  <si>
    <t xml:space="preserve">  Chi phí phải trả là các khoản chi phí thực tế chưa phát sinh nhưng được tính trước vào chi phí sản xuất kinh doanh trong kỳ để đảm bảo nguyên tắc phù hợp giữa doanh thu và chi phí , trên cơ sở những bằng chứng hợp lý và tin cậy về việc sẽ phát sinh các khoản chi phí này .</t>
  </si>
  <si>
    <r>
      <t xml:space="preserve">    - Nguyên tắc và phương pháp ghi nhận chi phí thuế thu nhập doanh nghiệp hiện hành : </t>
    </r>
    <r>
      <rPr>
        <i/>
        <sz val="12"/>
        <color indexed="8"/>
        <rFont val="Times New Roman"/>
        <family val="1"/>
      </rPr>
      <t>Được xác định trên thu nhập chịu thuế trong năm và thuế suất thuế thu nhập doanh nghiệp (15%)</t>
    </r>
  </si>
  <si>
    <t xml:space="preserve">     + Xây dựng công trình hoặc hạng mục công trình ( xây dựng các công trình dân dụng và công nghiệp )</t>
  </si>
  <si>
    <t>4- Đặc điểm hoạt động của doanh nghiệp trong năm tài chính có ảnh hưởng đến báo cáo tài chính:</t>
  </si>
  <si>
    <t xml:space="preserve">    - Vay ngắn hạn</t>
  </si>
  <si>
    <t xml:space="preserve">    - Nợ dài hạn đến hạn trả</t>
  </si>
  <si>
    <t>26- Các khoản giãm trừ doanh thu (mã số 02)</t>
  </si>
  <si>
    <t>01</t>
  </si>
  <si>
    <t>02</t>
  </si>
  <si>
    <t>03</t>
  </si>
  <si>
    <t>04</t>
  </si>
  <si>
    <t>05</t>
  </si>
  <si>
    <t>06</t>
  </si>
  <si>
    <t>08</t>
  </si>
  <si>
    <t>09</t>
  </si>
  <si>
    <t>V.31</t>
  </si>
  <si>
    <t>VI.25</t>
  </si>
  <si>
    <t>V.27</t>
  </si>
  <si>
    <t>V.26</t>
  </si>
  <si>
    <t>V.28</t>
  </si>
  <si>
    <t>VI.30</t>
  </si>
  <si>
    <t>V.01</t>
  </si>
  <si>
    <t>V.02</t>
  </si>
  <si>
    <t>V.03</t>
  </si>
  <si>
    <t>PAN YU YI</t>
  </si>
  <si>
    <t>V.04</t>
  </si>
  <si>
    <t>V.05</t>
  </si>
  <si>
    <t>V.06</t>
  </si>
  <si>
    <t>V.07</t>
  </si>
  <si>
    <t>V.08</t>
  </si>
  <si>
    <t>V.09</t>
  </si>
  <si>
    <t>V.10</t>
  </si>
  <si>
    <t>V.11</t>
  </si>
  <si>
    <t>V.12</t>
  </si>
  <si>
    <t xml:space="preserve">     + Máy móc thiết bị          : 12.5 %</t>
  </si>
  <si>
    <t>V.13</t>
  </si>
  <si>
    <t>V.14</t>
  </si>
  <si>
    <t>V.21</t>
  </si>
  <si>
    <t>V.15</t>
  </si>
  <si>
    <t>V.16</t>
  </si>
  <si>
    <t>V.17</t>
  </si>
  <si>
    <t>V.18</t>
  </si>
  <si>
    <t>V.19</t>
  </si>
  <si>
    <t>V.20</t>
  </si>
  <si>
    <t>V.22</t>
  </si>
  <si>
    <t xml:space="preserve">    - Đầu tư vào công ty liên doanh, liên kết :</t>
  </si>
  <si>
    <t xml:space="preserve">  + Ngân hàng Bangkok TP HCM</t>
  </si>
  <si>
    <t xml:space="preserve">  + Ngân hàng HSBC TP HCM</t>
  </si>
  <si>
    <t xml:space="preserve">  + Ngân hàng Ngoại thương VN - chi nhánh Nhơn Trạch</t>
  </si>
  <si>
    <t xml:space="preserve">   - Giảm vốn trong năm trước</t>
  </si>
  <si>
    <t xml:space="preserve">   - Giảm khác</t>
  </si>
  <si>
    <t xml:space="preserve">   - Giảm vốn trong năm nay</t>
  </si>
  <si>
    <t xml:space="preserve">   - Chiết khấu thanh toán</t>
  </si>
  <si>
    <t xml:space="preserve">  + Ngân hàng Indovina Đồng Nai</t>
  </si>
  <si>
    <t xml:space="preserve">  + Ngân hàng China Trust</t>
  </si>
  <si>
    <t xml:space="preserve">  + Ngân hàng Huanan</t>
  </si>
  <si>
    <t xml:space="preserve">    - Bảo hiểm xã hội, y tế</t>
  </si>
  <si>
    <t xml:space="preserve">   - Trích lập các quỹ</t>
  </si>
  <si>
    <t xml:space="preserve">   - Chia cổ tức</t>
  </si>
  <si>
    <t xml:space="preserve">   - Thù lao HĐQT, Ban kiểm soát</t>
  </si>
  <si>
    <t xml:space="preserve">   - Tiền gởi có kỳ hạn</t>
  </si>
  <si>
    <t xml:space="preserve">   - Lãi chênh lệch tỷ giá đã thực hiện</t>
  </si>
  <si>
    <t xml:space="preserve">   - Lãi chênh lệch tỷ giá chưa thực hiện</t>
  </si>
  <si>
    <t xml:space="preserve">   - Lỗ chênh lệch tỷ giá đã thực hiện</t>
  </si>
  <si>
    <t xml:space="preserve">   - Lỗ chênh lệch tỷ giá chưa thực hiện</t>
  </si>
  <si>
    <t>TỔNG CỘNG TÀI SẢN</t>
  </si>
  <si>
    <t xml:space="preserve">I- CÁC KHOẢN PHẢI THU DÀI HẠN </t>
  </si>
  <si>
    <t xml:space="preserve"> V- TÀI SẢN DÀI HẠN KHÁC </t>
  </si>
  <si>
    <t xml:space="preserve">   1. TSCĐ hữu hình </t>
  </si>
  <si>
    <t xml:space="preserve">   3. TSCĐ  vô hình </t>
  </si>
  <si>
    <t xml:space="preserve"> II- Các khoản đầu tư tài chính ngắn hạn </t>
  </si>
  <si>
    <t xml:space="preserve">       - Chi nhánh TP. Hồ Chí Minh</t>
  </si>
  <si>
    <t xml:space="preserve">   1. Chi phí trả trước ngắn hạn ( TK 142 )</t>
  </si>
  <si>
    <t xml:space="preserve">   2. TSCĐ  thuê tài chính</t>
  </si>
  <si>
    <t xml:space="preserve">   4. Chi phí xây dựng cơ bản dở dang ( TK 241 )</t>
  </si>
  <si>
    <t xml:space="preserve">   1. Chi phí trả trước dài hạn ( TK 242 )</t>
  </si>
  <si>
    <t xml:space="preserve">   8. Quỹ dự phòng tài chính ( TK 415 )</t>
  </si>
  <si>
    <t xml:space="preserve"> II- Nguồn kinh phí và quỹ khác</t>
  </si>
  <si>
    <t xml:space="preserve">   3. Nguồn kinh phí đã hình thành TSCĐ ( TK 466 )</t>
  </si>
  <si>
    <t xml:space="preserve"> IV- CÁC KHOẢN ĐẦU TƯ TÀI CHÍNH DÀI HẠN </t>
  </si>
  <si>
    <t xml:space="preserve">     P.TGĐ điều hành</t>
  </si>
  <si>
    <t>P.TGĐ ĐIỀU HÀNH</t>
  </si>
  <si>
    <t>V.23</t>
  </si>
  <si>
    <t>CÔNG TY CỔ PHẦN CÔNG NGHIỆP GỐM SỨ TAICERA</t>
  </si>
  <si>
    <t>Mẫu số B 09 – DN</t>
  </si>
  <si>
    <t>Ban hành theo QĐ số 15/2006/QĐ-BTC ngày 20/03/2006 của Bộ trưởng BTC</t>
  </si>
  <si>
    <t>BẢN THUYẾT MINH BÁO CÁO TÀI CHÍNH (CHỌN LỌC)</t>
  </si>
  <si>
    <t>I- Đặc điểm hoạt động của doanh nghiệp</t>
  </si>
  <si>
    <t>Công ty cổ phần</t>
  </si>
  <si>
    <t>II- Kỳ kế toán, đơn vị tiền tệ sử dụng trong kế toán</t>
  </si>
  <si>
    <t>Đồng Việt Nam</t>
  </si>
  <si>
    <t>III- Chuẩn mực và Chế độ kế toán áp dụng</t>
  </si>
  <si>
    <t>Kế toán trên máy tính</t>
  </si>
  <si>
    <t>IV- Các chính sách kế toán áp dụng</t>
  </si>
  <si>
    <t>Theo giá gốc</t>
  </si>
  <si>
    <t>3- Nguyên tắc ghi nhận và khấu hao TSCĐ:</t>
  </si>
  <si>
    <t>Theo phương pháp đường thẳng</t>
  </si>
  <si>
    <t>4- Nguyên tắc ghi nhận và khấu hao bất động sản đầu tư:</t>
  </si>
  <si>
    <t xml:space="preserve"> - Nguyên tắc ghi nhận bất động sản đầu tư</t>
  </si>
  <si>
    <t xml:space="preserve"> - Phương pháp khấu hao bất động sản đầu tư:</t>
  </si>
  <si>
    <t>6- Nguyên tác ghi nhận và vốn hoá các khoản chi phí đi vay:</t>
  </si>
  <si>
    <t xml:space="preserve"> - Tỷ lệ vốn hoá chi phí đi vay được sử dụng để xác định chi phí đi vay được vốn hoá trong kỳ:</t>
  </si>
  <si>
    <t>7-  Nguyên tắc ghi nhận và vốn hoá các khoản chi phí khác</t>
  </si>
  <si>
    <t>8- Nguyên tắc ghi nhận chi phí phải trả</t>
  </si>
  <si>
    <t>9- Nguyên tắc và phương pháp ghi nhận các khoản dự phòng phải trả</t>
  </si>
  <si>
    <t>10- Nguyên tắc ghi nhận vốn chủ sở hữu:</t>
  </si>
  <si>
    <r>
      <t xml:space="preserve"> - Vốn đầu tư của chủ sở hữu:</t>
    </r>
    <r>
      <rPr>
        <i/>
        <sz val="12"/>
        <color indexed="8"/>
        <rFont val="Times New Roman"/>
        <family val="1"/>
      </rPr>
      <t xml:space="preserve"> Được ghi nhận theo số vốn thực góp của chủ sở hữu</t>
    </r>
  </si>
  <si>
    <t xml:space="preserve"> - Vốn khác của chủ sở hữu:</t>
  </si>
  <si>
    <t>11- Nguyên tắc và phương pháp ghi nhận doanh thu:</t>
  </si>
  <si>
    <r>
      <t xml:space="preserve">12- Nguyên tắc và phương pháp ghi nhận chi phí tài chính: </t>
    </r>
    <r>
      <rPr>
        <i/>
        <sz val="12"/>
        <color indexed="8"/>
        <rFont val="Times New Roman"/>
        <family val="1"/>
      </rPr>
      <t>Chi phí tài chính trong báo cáo KQKD là tổng chi phí tài chính phát sinh (không bù trừ với doanh thu tài chính)</t>
    </r>
  </si>
  <si>
    <t>BẢNG CÂN ĐỐI KẾ TOÁN - THEO KIỂM TOÁN</t>
  </si>
  <si>
    <t>15- Các nguyên tắc và phương pháp kế toán khác</t>
  </si>
  <si>
    <t>V- Thông tin bổ sung cho các khoản mục trình bày trong Bảng cân đối kế toán</t>
  </si>
  <si>
    <t>Đơn vị tính: đồng</t>
  </si>
  <si>
    <t xml:space="preserve">01- Tiền </t>
  </si>
  <si>
    <t>Cuối kỳ</t>
  </si>
  <si>
    <t>Đầu năm</t>
  </si>
  <si>
    <t xml:space="preserve">   - Tiền mặt</t>
  </si>
  <si>
    <t xml:space="preserve">   - Tiền gửi ngân hàng</t>
  </si>
  <si>
    <t xml:space="preserve">   - Tiền đang chuyển</t>
  </si>
  <si>
    <r>
      <t xml:space="preserve"> </t>
    </r>
    <r>
      <rPr>
        <b/>
        <sz val="12"/>
        <color indexed="8"/>
        <rFont val="Times New Roman"/>
        <family val="1"/>
      </rPr>
      <t>Cộng</t>
    </r>
  </si>
  <si>
    <t>02- Các khoản đầu tư tài chính ngắn hạn</t>
  </si>
  <si>
    <t xml:space="preserve">   - Đầu tư ngắn hạn khác</t>
  </si>
  <si>
    <t>03- Các khoản phải thu khác</t>
  </si>
  <si>
    <t>04- Hàng tồn kho</t>
  </si>
  <si>
    <r>
      <t xml:space="preserve">                            </t>
    </r>
    <r>
      <rPr>
        <b/>
        <sz val="12"/>
        <color indexed="8"/>
        <rFont val="Times New Roman"/>
        <family val="1"/>
      </rPr>
      <t>Cộng giá gốc hàng tồn kho</t>
    </r>
  </si>
  <si>
    <t xml:space="preserve">                                                              </t>
  </si>
  <si>
    <t xml:space="preserve">* Giá trị hoàn nhập dự phòng giảm giá hàng tồn kho trong kỳ: </t>
  </si>
  <si>
    <t>05- Các khoản thuế phải thu</t>
  </si>
  <si>
    <t xml:space="preserve">               + Thuế thu nhập doanh nghiệp</t>
  </si>
  <si>
    <t>06- Các khoản phải thu dài hạn nội bộ:</t>
  </si>
  <si>
    <t>07- Các khoản phải thu dài hạn khác</t>
  </si>
  <si>
    <t xml:space="preserve">  - Phải thu nội bộ dài hạn</t>
  </si>
  <si>
    <t xml:space="preserve">       + Vốn kinh doanh ở các đơn vị trực thuộc</t>
  </si>
  <si>
    <t xml:space="preserve">       + Cho vay nội bộ </t>
  </si>
  <si>
    <t xml:space="preserve">       + Phải thu nội bộ khác   </t>
  </si>
  <si>
    <t xml:space="preserve">       08 - Tăng, giảm tài sản cố định hữu hình:</t>
  </si>
  <si>
    <t>Khoản mục</t>
  </si>
  <si>
    <t>Nhà cửa</t>
  </si>
  <si>
    <t>Máy móc thiết bị</t>
  </si>
  <si>
    <t>Phương tiện vận tải truyền dẫn</t>
  </si>
  <si>
    <t>Thiết bị dụng cụ quản lý</t>
  </si>
  <si>
    <t xml:space="preserve">     P.TGĐ điều hành</t>
  </si>
  <si>
    <t xml:space="preserve">     P.TGĐ điều hành</t>
  </si>
  <si>
    <t>MS</t>
  </si>
  <si>
    <t>PAN YU YI</t>
  </si>
  <si>
    <t xml:space="preserve">   6. Chi phí phải trả ( TK 335 )</t>
  </si>
  <si>
    <t xml:space="preserve">   1. Tiền ( TK 111,112,113)</t>
  </si>
  <si>
    <t xml:space="preserve">   2. Nguồn kinh phí ( TK 461 )</t>
  </si>
  <si>
    <t xml:space="preserve">   3. Phải thu nội bộ ngắn hạn ( TK 1368 )</t>
  </si>
  <si>
    <t xml:space="preserve">   7. Phải trả  nội bộ ( TK 336 )</t>
  </si>
  <si>
    <t xml:space="preserve"> I- Nợ ngắn hạn</t>
  </si>
  <si>
    <t xml:space="preserve"> I- Vốn chủ sở hữu</t>
  </si>
  <si>
    <t>THUYẾT  MINH</t>
  </si>
  <si>
    <t xml:space="preserve">    N G U Ồ N   V Ố N</t>
  </si>
  <si>
    <t>TỔNG CỘNG NGUỒN VỐN</t>
  </si>
  <si>
    <t xml:space="preserve">   A- NỢ PHẢI TRẢ</t>
  </si>
  <si>
    <t xml:space="preserve">   B - VỐN CHỦ SỞ HỮU</t>
  </si>
  <si>
    <t>SỐ CUỐI KỲ</t>
  </si>
  <si>
    <t xml:space="preserve">   2. Vốn kinh doanh ở đơn vị trực thuộc ( TK 1361 )</t>
  </si>
  <si>
    <t xml:space="preserve">   2. Thuế GTGT được khấu trừ ( TK 133 )</t>
  </si>
  <si>
    <t xml:space="preserve">   3. Người mua trả tiền trước ( TK 131 )</t>
  </si>
  <si>
    <t xml:space="preserve">   1. Vốn đầu tư của chủ sở hữu  ( TK 4111 )</t>
  </si>
  <si>
    <t xml:space="preserve">   2. Thặng dư vốn cổ phần ( TK 4112 )</t>
  </si>
  <si>
    <t>SỐ ĐẦU NĂM</t>
  </si>
  <si>
    <t xml:space="preserve">   1. Đầu tư ngắn hạn  ( TK 121,128 )</t>
  </si>
  <si>
    <t>SỐ ĐẦU KỲ</t>
  </si>
  <si>
    <t xml:space="preserve"> III- BẤT ĐỘNG SẢN ĐẦU TƯ </t>
  </si>
  <si>
    <t xml:space="preserve"> IV- Hàng tồn kho</t>
  </si>
  <si>
    <t xml:space="preserve">   1. Hàng tồn kho ( TK 151, 152 ,153 ,154 ,155 ,156 ,157 )</t>
  </si>
  <si>
    <t xml:space="preserve">   3. Phải thu nội bộ dài hạn ( TK 1368 )</t>
  </si>
  <si>
    <t xml:space="preserve"> II- Tài sản cố định</t>
  </si>
  <si>
    <t xml:space="preserve">   1. Vay và nợ ngắn hạn ( TK 311,315 )</t>
  </si>
  <si>
    <t xml:space="preserve"> II- Nợ dài hạn</t>
  </si>
  <si>
    <t xml:space="preserve">   2. Phải trả dài hạn nội bộ ( TK 336 )</t>
  </si>
  <si>
    <t xml:space="preserve">   4. Vay và nợ dài hạn ( TK341, 342,343 )</t>
  </si>
  <si>
    <t xml:space="preserve">   2. Tài sản thuế thu nhập hoãn lại ( TK 243 )</t>
  </si>
  <si>
    <t xml:space="preserve">   5. Thuế thu nhập hoãn lại phải trả ( TK 347 )</t>
  </si>
  <si>
    <t xml:space="preserve"> I- Tiền và các khoản tương đương tiền </t>
  </si>
  <si>
    <t xml:space="preserve">   2. Các khoản tương đương tiền ( TK 121 )</t>
  </si>
  <si>
    <t xml:space="preserve"> III- Các khoản phải thu</t>
  </si>
  <si>
    <t xml:space="preserve">   1. Phải thu của khách hàng ( TK 131 )</t>
  </si>
  <si>
    <t xml:space="preserve">   2. Trả trước cho người bán ( TK 331 )</t>
  </si>
  <si>
    <t xml:space="preserve">       - Nhà máy</t>
  </si>
  <si>
    <t xml:space="preserve">       - Chi nhánh Hà nội </t>
  </si>
  <si>
    <t xml:space="preserve">       - Chi nhánh Đà nẵng </t>
  </si>
  <si>
    <t xml:space="preserve">       - Chi nhánh Cần thơ</t>
  </si>
  <si>
    <t xml:space="preserve">       - Chi nhánh Nha trang</t>
  </si>
  <si>
    <t xml:space="preserve">   5. Các khoản phải thu khác ( TK 1385,1388,334,338 )</t>
  </si>
  <si>
    <t xml:space="preserve"> V- Tài sản ngắn hạn khác </t>
  </si>
  <si>
    <t xml:space="preserve">   3. Các khoản thuế phải thu ( TK 333 )</t>
  </si>
  <si>
    <t xml:space="preserve">   4. Tài sản ngắn hạn khác  ( TK 141, 144 )</t>
  </si>
  <si>
    <t xml:space="preserve">   1. Phải thu dài hạn của khách hàng ( TK 131 )</t>
  </si>
  <si>
    <t xml:space="preserve">   4. Phải thu dài hạn khác ( TK138,331,338 )</t>
  </si>
  <si>
    <t xml:space="preserve">   3. Đầu tư dài hạn khác ( TK 228 )</t>
  </si>
  <si>
    <t xml:space="preserve">   3. Tài sản dài hạn khác ( TK 244 )</t>
  </si>
  <si>
    <t xml:space="preserve">   - Chênh lệch tỷ giá</t>
  </si>
  <si>
    <t>Chênh lệch tỷ giá</t>
  </si>
  <si>
    <t xml:space="preserve">   2. Phải trả cho người bán ( TK 331 )</t>
  </si>
  <si>
    <t xml:space="preserve">   4. Thuế và các khoản phải nộp Nhà nước ( TK 333 )</t>
  </si>
  <si>
    <t xml:space="preserve">   9. Phải trả phải nộp khác ( TK 138,338 )</t>
  </si>
  <si>
    <t xml:space="preserve">   1. Phải trả dài hạn người bán ( TK 331 )</t>
  </si>
  <si>
    <t xml:space="preserve">   3. Phải trả dài hạn khác ( TK338, 344)</t>
  </si>
  <si>
    <t xml:space="preserve">  3. Vốn khác của chủ sở hữu ( TK 4118 )</t>
  </si>
  <si>
    <t xml:space="preserve">   7. Quỹ đầu tư phát triển ( TK 414 )</t>
  </si>
  <si>
    <t xml:space="preserve">   9. Quỹ khác thuộc vốn chủ sở hữu  ( TK 418 )</t>
  </si>
  <si>
    <t xml:space="preserve">   4. Phải thu theo tiến độ kế hoạch hợp đồng xây dựng ( TK 337 )</t>
  </si>
  <si>
    <t xml:space="preserve">   8. Phải trả  theo tiến độ kế hoạch hợp đồng xây dựng ( TK 337 )</t>
  </si>
  <si>
    <t xml:space="preserve">   4. Cổ phiếu ngân quỹ ( TK 419 )</t>
  </si>
  <si>
    <t xml:space="preserve">   10. Lợi nhuận sau thuế chưa phân phối ( TK 421 )</t>
  </si>
  <si>
    <t xml:space="preserve">   11. Nguồn vốn đầu tư xây dựng cơ bản  ( TK 441 )</t>
  </si>
  <si>
    <t xml:space="preserve">        - Nguyên giá ( TK 211 )</t>
  </si>
  <si>
    <t xml:space="preserve">        - Nguyên giá ( TK 212 )</t>
  </si>
  <si>
    <t xml:space="preserve">        - Nguyên giá ( TK 213 )</t>
  </si>
  <si>
    <t xml:space="preserve">        - Nguyên giá ( TK 217 )</t>
  </si>
  <si>
    <t xml:space="preserve">   5. Chênh lệch đánh giá lại tài sản ( TK 412 )</t>
  </si>
  <si>
    <t xml:space="preserve">   6. Chênh lệch tỷ giá hối đoái ( TK 413 )</t>
  </si>
  <si>
    <t xml:space="preserve">       - Chi nhánh Hải phòng</t>
  </si>
  <si>
    <t xml:space="preserve">   2. Dự phòng giảm giá hàng tồn kho (*)</t>
  </si>
  <si>
    <t xml:space="preserve">        - Giá trị hao mòn lũy kế (*)</t>
  </si>
  <si>
    <t xml:space="preserve">   4. Dự phòng giảm giá chứng khoán đầu tư dài hạn ( * )</t>
  </si>
  <si>
    <t xml:space="preserve">   10. Dự phòng phải trả dài hạn </t>
  </si>
  <si>
    <t xml:space="preserve">   6. Dự phòng trợ cấp mất việc làm ( TK 351 )</t>
  </si>
  <si>
    <t xml:space="preserve">   7. Dự phòng phải trả dài hạn ( TK 352 )</t>
  </si>
  <si>
    <t xml:space="preserve">   6. Dự phòng các khoản phải thu khó đòi (*)</t>
  </si>
  <si>
    <t xml:space="preserve">   5. Dự phòng phải thu dài hạn khó đòi </t>
  </si>
  <si>
    <t xml:space="preserve">   1. Đàu tư vào công ty con ( TK 221 )</t>
  </si>
  <si>
    <t xml:space="preserve">   2. Đàu tư vào công ty liên kết , liên doanh ( TK 222 , 223 )</t>
  </si>
  <si>
    <t xml:space="preserve">   5. Phải trả công nhân viên ( TK 334 )</t>
  </si>
  <si>
    <t xml:space="preserve">   1. Quỹ khen thưởng , phúc lợi  ( TK 431 )</t>
  </si>
  <si>
    <t>TÀI SẢN</t>
  </si>
  <si>
    <t xml:space="preserve">A-TÀI SẢN NGẮN HẠN </t>
  </si>
  <si>
    <t xml:space="preserve">   B -TÀI SẢN DÀI HẠN </t>
  </si>
  <si>
    <t>TSCĐ khác</t>
  </si>
  <si>
    <t>I- Nguyên giá TSCĐ hữu hình</t>
  </si>
  <si>
    <t>1-Số dư đầu năm</t>
  </si>
  <si>
    <t>4-Số dư cuối kỳ</t>
  </si>
  <si>
    <t>II- Giá trị hao mòn lũy kế</t>
  </si>
  <si>
    <t>Số dư đầu năm</t>
  </si>
  <si>
    <t>Số dư cuối kỳ</t>
  </si>
  <si>
    <t>* Giá trị còn lại cuối kỳ của TSCĐ hữu hình đã dùng thế chấp, cầm cố các khoản vay:</t>
  </si>
  <si>
    <t>* Nguyên giá TSCĐ cuối kỳ  đã khấu hao hết nhưng vẫn còn sử dụng:</t>
  </si>
  <si>
    <t>* Nguyên giá TSCĐ cuối kỳ chờ thanh lý:</t>
  </si>
  <si>
    <t>* Các cam kết về việc mua, bán TSCĐ hữu hình có giá trị lớn chưa thực hiện:</t>
  </si>
  <si>
    <t xml:space="preserve">   09- Tăng, giảm tài sản cố định thuê tài chính:</t>
  </si>
  <si>
    <t xml:space="preserve">   10- Tăng, giảm tài sản cố định vô hình:</t>
  </si>
  <si>
    <t>Quyền sử dụng đất</t>
  </si>
  <si>
    <t xml:space="preserve">Bản quyền, bằng </t>
  </si>
  <si>
    <t xml:space="preserve">Nhãn hiệu </t>
  </si>
  <si>
    <t>TSCĐ vô hình khác</t>
  </si>
  <si>
    <t>sáng chế</t>
  </si>
  <si>
    <t>hàng hoá</t>
  </si>
  <si>
    <t>I. Nguyên giá TSCĐ vô hình</t>
  </si>
  <si>
    <t xml:space="preserve"> - LK mua trong kỳ</t>
  </si>
  <si>
    <t>- Tạo ra từ nội bộ doanh nghiệp</t>
  </si>
  <si>
    <t>- Tăng do hợp nhất kinh doanh</t>
  </si>
  <si>
    <t>II. Giá trị hao mòn lũy kế</t>
  </si>
  <si>
    <t>III.Giá trị còn lại của TSCĐVH</t>
  </si>
  <si>
    <t xml:space="preserve">   </t>
  </si>
  <si>
    <t xml:space="preserve">  11- Chi phí xây dựng cơ bản dở dang:</t>
  </si>
  <si>
    <t xml:space="preserve"> 12- Tăng, giảm bất động sản đầu tư:</t>
  </si>
  <si>
    <t xml:space="preserve"> 13- Đầu tư dài hạn khác</t>
  </si>
  <si>
    <t>Năm nay</t>
  </si>
  <si>
    <t>Năm trước</t>
  </si>
  <si>
    <t xml:space="preserve"> 14- Chi phí trả trước dài hạn</t>
  </si>
  <si>
    <t xml:space="preserve"> 15- Các khoản vay và nợ ngắn hạn</t>
  </si>
  <si>
    <t>16- Thuế và các khoản phải nộp nhà nước</t>
  </si>
  <si>
    <t xml:space="preserve">17- Chi phí phải trả </t>
  </si>
  <si>
    <t xml:space="preserve"> - Chi phí sửa chữa lớn TSCĐ</t>
  </si>
  <si>
    <t xml:space="preserve"> - Lãi vay phải trả</t>
  </si>
  <si>
    <t xml:space="preserve"> - Chi phí phải trả khác</t>
  </si>
  <si>
    <t>22.a/ Bảng đối chiếu biến động của vốn chủ sở hữu</t>
  </si>
  <si>
    <t xml:space="preserve">   22.b- Chi tiết vốn đầu tư của chủ sở hữu</t>
  </si>
  <si>
    <t xml:space="preserve">   22.c- Các giao dịch về vốn với các chủ sở hữu và phân phối cổ tức, lợi nhuận</t>
  </si>
  <si>
    <t>18- Các khoản phải trả, phải nộp ngắn hạn khác</t>
  </si>
  <si>
    <t xml:space="preserve">    - Tài sản thừa chờ xử lý</t>
  </si>
  <si>
    <t xml:space="preserve">    - Nhận ký quỹ, ký cược ngắn hạn</t>
  </si>
  <si>
    <t xml:space="preserve">    - Doanh thu chưa thực hiện</t>
  </si>
  <si>
    <t>19- Phải trả dài hạn nội bộ</t>
  </si>
  <si>
    <t xml:space="preserve"> 20- Các khoản vay và nợ dài hạn</t>
  </si>
  <si>
    <t>- Vay ngân hàng</t>
  </si>
  <si>
    <t>- Vay đối tượng khác</t>
  </si>
  <si>
    <t>- Thuê tài chính</t>
  </si>
  <si>
    <t>- Nợ dài hạn khác</t>
  </si>
  <si>
    <t xml:space="preserve">   20.3- Các khoản nợ thuê tài chính</t>
  </si>
  <si>
    <t xml:space="preserve"> a- Vay dài hạn</t>
  </si>
  <si>
    <t xml:space="preserve">   - Vay ngân hàng</t>
  </si>
  <si>
    <t xml:space="preserve">   - Vay đối tượng khác</t>
  </si>
  <si>
    <t xml:space="preserve"> b- Nợ dài hạn</t>
  </si>
  <si>
    <t xml:space="preserve">   - Thuê tài chính</t>
  </si>
  <si>
    <t xml:space="preserve">   - Nợ dài hạn khác</t>
  </si>
  <si>
    <t xml:space="preserve"> 21- Tài sản thuế thu nhập hoãn lại và thuế thu nhập hoãn lại phải trả</t>
  </si>
  <si>
    <t xml:space="preserve"> 22- Vốn chủ sở hữu</t>
  </si>
  <si>
    <t xml:space="preserve">     - Vốn đầu tư của chủ sở hữu</t>
  </si>
  <si>
    <t xml:space="preserve">               + Vốn góp đầu kỳ</t>
  </si>
  <si>
    <t xml:space="preserve">               + Vốn góp tăng trong kỳ</t>
  </si>
  <si>
    <t xml:space="preserve">               + Vốn góp giảm trong kỳ</t>
  </si>
  <si>
    <t xml:space="preserve">               + Vốn góp cuối kỳ</t>
  </si>
  <si>
    <t xml:space="preserve">     - Cổ tức, lợi nhuận đã chia</t>
  </si>
  <si>
    <t xml:space="preserve"> - Cổ tức đã công bố sau ngày kết thúc kỳ kế toán:</t>
  </si>
  <si>
    <t>BÁO CÁO TÀI CHÍNH NĂM 2009</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</si>
  <si>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</si>
  <si>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</si>
  <si>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</si>
  <si>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</si>
  <si>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</si>
  <si>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</si>
  <si>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</si>
  <si>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</si>
  <si>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S.lượng cổ phiếu đang lưu hành</t>
  </si>
  <si>
    <t xml:space="preserve"> * Mệnh giá cổ phiếu đang lưu hành: 10.000 đ/cp</t>
  </si>
  <si>
    <t xml:space="preserve"> * Mục đích trính lập và sử dụng các quỹ của doanh nghiêp:</t>
  </si>
  <si>
    <t>23- Nguồn kinh phí</t>
  </si>
  <si>
    <t>24- Tài sản thuê ngoài</t>
  </si>
  <si>
    <t>VI- Thông tin bổ sung cho các khoản mục trình bày trong Báo cáo kết qủa hoạt động kinh doanh</t>
  </si>
  <si>
    <t>(Đơn vị tính : đồng)</t>
  </si>
  <si>
    <t>25- Tổng doanh thu bán hàng và cung cấp dịch vụ</t>
  </si>
  <si>
    <t xml:space="preserve">           (mã số 01)</t>
  </si>
  <si>
    <t xml:space="preserve">Trong đó:  </t>
  </si>
  <si>
    <t>Trong đó:</t>
  </si>
  <si>
    <t>28- Giá vốn hàng bán (mã số 11)</t>
  </si>
  <si>
    <t>29- Doanh thu hoạt động tài chính (mã số 21)</t>
  </si>
  <si>
    <t>30- Chi phí tài chính (mã số 22)</t>
  </si>
  <si>
    <t>31- Chi phí thuế thu nhập doanh nghiệp hiện hành (MS 51)</t>
  </si>
  <si>
    <t>32- Chi phí thuế thu nhập doanh nghiệp hoãn lại (MS 52)</t>
  </si>
  <si>
    <t>33 -Chi phí sản xuất kinh doanh theo yếu tố</t>
  </si>
  <si>
    <t>VII- Thông tin bổ sung cho các khoản mục trình bày trong Báo lưu chuyển tiền tệ</t>
  </si>
  <si>
    <t>Quỹ dự phòng tài chính</t>
  </si>
  <si>
    <t xml:space="preserve">      - Tiền chi trả vốn góp cho các chủ sở hữu , mua lại cổ phiếu của doanh nghiệp đã phát hành </t>
  </si>
  <si>
    <t xml:space="preserve">      - Tăng, giảm các khoản phải trả ( Không kể lãi vay phải trả và thuế TN phải nộp )</t>
  </si>
  <si>
    <t xml:space="preserve">      - Tiền chi cho vay , mua các công cụ nợ của đơn vị khác </t>
  </si>
  <si>
    <t xml:space="preserve">      - Tiền thu hồi cho vay , mua các công cụ nợ của đơn vị khác </t>
  </si>
  <si>
    <t xml:space="preserve">      - Tiền thu từ thanh lý ,  nhượng bán TSCĐ và các tài sản dài hạn khác </t>
  </si>
  <si>
    <t>BÁO CÁO LƯU CHUYỂN TIỀN TỆ</t>
  </si>
  <si>
    <t xml:space="preserve"> ( THEO PHƯƠNG PHÁP GIÁN TIẾP )</t>
  </si>
  <si>
    <t>Đơn vị tính : VND</t>
  </si>
  <si>
    <t xml:space="preserve">      - Chi phí lãi vay</t>
  </si>
  <si>
    <t xml:space="preserve">     - Tăng giảm chi phí trả trước </t>
  </si>
  <si>
    <t xml:space="preserve">  III/   Lưu chuyển tiền từ hoạt động tài chính</t>
  </si>
  <si>
    <t xml:space="preserve">      - Tiền chi trả nợ thuê tài chính </t>
  </si>
  <si>
    <t>Lưu chuyển tiền thuần từ hoạt động tài chính</t>
  </si>
  <si>
    <t>34- Các giao dịch không bằng tiền ảnh hưởng đến BC lưu chuyển tiền tệ và các khoản doanh nghiệp nắm giữ nhưng không được sử dụng.</t>
  </si>
  <si>
    <t>Kỳ này</t>
  </si>
  <si>
    <t>VIII- Những thông tin khác</t>
  </si>
  <si>
    <t xml:space="preserve">                 III- Giá trị còn lại của TSCĐ HH</t>
  </si>
  <si>
    <t>Cộng</t>
  </si>
  <si>
    <t>Địa chỉ: Khu CN Gò Dầu - Phước Thái - Long Thành - Đồng Nai</t>
  </si>
  <si>
    <t>Vốn đầu tư của chủ sở hữu</t>
  </si>
  <si>
    <t>Thặng dư vốn cổ phần</t>
  </si>
  <si>
    <t>Quỹ đầu tư phát triển</t>
  </si>
  <si>
    <t>Cổ phiếu quỹ</t>
  </si>
  <si>
    <t>Lãi sau thuế chưa phân phối</t>
  </si>
  <si>
    <t xml:space="preserve">     + Sản xuất gạch , ngói và gốm sứ xây dựng không chịu lửa ( gạch thạch anh phản quang , gạch men và các sản phẩm gốm sứ )</t>
  </si>
  <si>
    <t>MINH</t>
  </si>
  <si>
    <t>[ 1 ]</t>
  </si>
  <si>
    <t>[ 2 ]</t>
  </si>
  <si>
    <t>[ 3 ]</t>
  </si>
  <si>
    <t>[ 4 ]</t>
  </si>
  <si>
    <t>[ 5 ]</t>
  </si>
  <si>
    <t>[ 6 ]</t>
  </si>
  <si>
    <t>[ 7 ]</t>
  </si>
  <si>
    <t>02</t>
  </si>
  <si>
    <t>PAN YU YI</t>
  </si>
  <si>
    <t xml:space="preserve">  17. Lợi nhuận sau thuế thu nhập doanh nghiệp</t>
  </si>
  <si>
    <t>THUYẾT</t>
  </si>
  <si>
    <t xml:space="preserve">  10. Lợi nhuận thuần từ hoạt động kinh doanh</t>
  </si>
  <si>
    <t xml:space="preserve">  1. Doanh thu bán hàng và cung cấp dịch vụ </t>
  </si>
  <si>
    <t xml:space="preserve">  2. Các khoản giảm trừ </t>
  </si>
  <si>
    <t xml:space="preserve">  3. Doanh thu thuần về bán hàng và cung cấp dịch vụ </t>
  </si>
  <si>
    <t xml:space="preserve">  4. Giá vốn hàng bán </t>
  </si>
  <si>
    <t xml:space="preserve">  5. Lợi nhuận gộp về bán hàng và cung cấp dịch vụ </t>
  </si>
  <si>
    <t xml:space="preserve">  11. Thu nhập khác</t>
  </si>
  <si>
    <t xml:space="preserve">  13. Lợi nhuận khác </t>
  </si>
  <si>
    <t xml:space="preserve">  14. Tổng lợi nhuận kế toán trước thuế </t>
  </si>
  <si>
    <t>Lũy kế từ đầu năm đến cuối quý này</t>
  </si>
  <si>
    <t xml:space="preserve">  18. Lãi cơ bản trên cổ phiếu</t>
  </si>
  <si>
    <t xml:space="preserve">               Trong đó lãi vay phải trả</t>
  </si>
  <si>
    <t>BÁO CÁO KẾT QUẢ HOẠT ĐỘNG KINH DOANH GIỮA NIÊN ĐỘ</t>
  </si>
  <si>
    <t>MÃ SỐ</t>
  </si>
  <si>
    <t>CHỈ TIÊU</t>
  </si>
  <si>
    <t xml:space="preserve">   Đơn vị tính  : VND</t>
  </si>
  <si>
    <t xml:space="preserve">  6. Doanh thu hoạt động tài chính </t>
  </si>
  <si>
    <t xml:space="preserve">  7. Chi phí hoạt động tài chính </t>
  </si>
  <si>
    <t xml:space="preserve">  8. Chi phí bán hàng</t>
  </si>
  <si>
    <t xml:space="preserve">  9. Chi phí quản lý doanh nghiệp</t>
  </si>
  <si>
    <t xml:space="preserve">  12. Chi phí khác </t>
  </si>
  <si>
    <t xml:space="preserve">  15. Chi phí thuế thu nhập doanh nghiệp hiện hành </t>
  </si>
  <si>
    <t xml:space="preserve">  16. Chi phí thuế thu nhập hõan lại</t>
  </si>
  <si>
    <t>PAN YU YI</t>
  </si>
  <si>
    <t xml:space="preserve">      - Tiền chi trả nợ gốc vay </t>
  </si>
  <si>
    <t xml:space="preserve">  VI/   Tiền tồn cuối kỳ</t>
  </si>
  <si>
    <t>THUYẾT MINH</t>
  </si>
  <si>
    <t xml:space="preserve">   V/   Tiền tồn đầu kỳ</t>
  </si>
  <si>
    <t xml:space="preserve">  I  -   Lưu chuyển tiền tệ từ hoạt động sản xuất kinh doanh</t>
  </si>
  <si>
    <t>1.   Lợi nhuận trước thuế</t>
  </si>
  <si>
    <t>3. Lợi nhuận kinh doanh trước những thay đổi vốn lưu động</t>
  </si>
  <si>
    <t>Lưu chuyển tiền thuần từ hoạt động sản xuất kinh doanh</t>
  </si>
  <si>
    <t xml:space="preserve">  II/   Lưu chuyển tiền từ hoạt động đầu tư</t>
  </si>
  <si>
    <t>Lưu chuyển tiền thuần từ hoạt động đầu tư</t>
  </si>
  <si>
    <t xml:space="preserve">  IV/   Lưu chuyển tiền thuần trong kỳ</t>
  </si>
  <si>
    <t xml:space="preserve">      - Khấu hao tài sản cố định</t>
  </si>
  <si>
    <t xml:space="preserve">      - Tăng, giảm hàng tồn kho</t>
  </si>
  <si>
    <t xml:space="preserve">      - Tiền vay ngắn hạn , dài hạn nhận được </t>
  </si>
  <si>
    <t xml:space="preserve">      - Lãi lỗ từ hoạt động đầu tư </t>
  </si>
  <si>
    <t xml:space="preserve">      - Tiền lãi vay đã trả </t>
  </si>
  <si>
    <t xml:space="preserve">      - Thuế thu nhập doanh nghiệp đã nộp </t>
  </si>
  <si>
    <t xml:space="preserve">      - Tiền thu từ lãi cho vay , cổ tức và lợi nhuận được chia </t>
  </si>
  <si>
    <t xml:space="preserve">      - Cổ tức , lợi nhuận đã trả cho chủ sở hữu </t>
  </si>
  <si>
    <t>2.  Điều chỉnh cho các khoản :</t>
  </si>
  <si>
    <t xml:space="preserve">      - Tăng, giảm các khoản phải thu</t>
  </si>
  <si>
    <t xml:space="preserve">      - Tiền thu từ các khoản khác ở hoạt động kinh doanh</t>
  </si>
  <si>
    <t xml:space="preserve">      - Tiền chi cho các khoản khác ở hoạt động kinh doanh</t>
  </si>
  <si>
    <t xml:space="preserve">     Ảnh huởng của thay đổi tỷ giá hối đoái quy đổi ngoại tệ</t>
  </si>
  <si>
    <t xml:space="preserve">      - Tiền chi để mua sắm , xây dựng TSCĐ và các tài sản dài hạn khác </t>
  </si>
  <si>
    <t xml:space="preserve">      - Lãi lỗ chênh lệch tỷ giá hối đoái chưa thực hiện </t>
  </si>
  <si>
    <t xml:space="preserve">      - Các khoản dự phòng </t>
  </si>
  <si>
    <t xml:space="preserve">      - Tiền chi đầu tư góp vốn vào các đơn vị khác </t>
  </si>
  <si>
    <t xml:space="preserve">      - Tiền thu hồi đầu tư góp vốn vào các đơn vị khác </t>
  </si>
  <si>
    <t xml:space="preserve">      - Tiền thu từ phát hành cổ phiếu , nhận vốn góp của chủ đầu tư </t>
  </si>
  <si>
    <t xml:space="preserve">   - Mua trong kỳ</t>
  </si>
  <si>
    <t xml:space="preserve">  - Ký cược , ký quỹ dài hạn</t>
  </si>
  <si>
    <t xml:space="preserve">    - Các khoản phải trả , phải nộp khác</t>
  </si>
  <si>
    <t xml:space="preserve">   20.1- Vay dài hạn</t>
  </si>
  <si>
    <t xml:space="preserve">   20.2- Nợ dài hạn</t>
  </si>
  <si>
    <t xml:space="preserve">   22.d - Cổ tức</t>
  </si>
  <si>
    <t xml:space="preserve">   22.đ - Cổ phiếu</t>
  </si>
  <si>
    <t xml:space="preserve">   22.e - Các quỹ của doanh nghiệp</t>
  </si>
  <si>
    <t xml:space="preserve">   22.g- Thu nhập và chi phí, lãi hoặc lỗ được ghi nhận trực tiếp vào Vốn chủ sở hữu theo quy định của các chuẩn mực kế toán cụ thể</t>
  </si>
  <si>
    <t>Số dư đầu năm trước</t>
  </si>
  <si>
    <t>Tổng cộng</t>
  </si>
  <si>
    <t>Bắt đầu từ ngày 01/01 kết thúc vào ngày 31/12 hàng năm</t>
  </si>
  <si>
    <t xml:space="preserve">     + Nhà cửa , vật kiến trúc :  4 %</t>
  </si>
  <si>
    <t xml:space="preserve">     + Phương tiện vận tải       : 10 %</t>
  </si>
  <si>
    <t xml:space="preserve">     + Thiết bị văn phòng        : 12,5 %</t>
  </si>
  <si>
    <t xml:space="preserve">     + Khuôn                         :  16 %</t>
  </si>
  <si>
    <t xml:space="preserve">     + Máy móc thiết bị  khác : 10 %</t>
  </si>
  <si>
    <t xml:space="preserve"> - Phương pháp khấu hao TSCĐ hữu hình :</t>
  </si>
  <si>
    <t xml:space="preserve">5- Nguyên tắc ghi nhận các khoản đầu tư tài chính: </t>
  </si>
  <si>
    <t xml:space="preserve"> - Chi phí khác :</t>
  </si>
  <si>
    <r>
      <t xml:space="preserve"> - Phương pháp phân bổ chi phí trả trước : </t>
    </r>
    <r>
      <rPr>
        <i/>
        <sz val="12"/>
        <color indexed="8"/>
        <rFont val="Times New Roman"/>
        <family val="1"/>
      </rPr>
      <t xml:space="preserve">Theo đường thẳng </t>
    </r>
    <r>
      <rPr>
        <sz val="12"/>
        <color indexed="8"/>
        <rFont val="Times New Roman"/>
        <family val="1"/>
      </rPr>
      <t>.</t>
    </r>
  </si>
  <si>
    <r>
      <t xml:space="preserve"> - </t>
    </r>
    <r>
      <rPr>
        <sz val="12"/>
        <color indexed="8"/>
        <rFont val="Times New Roman"/>
        <family val="1"/>
      </rPr>
      <t>Chi phí trả trước:</t>
    </r>
    <r>
      <rPr>
        <i/>
        <sz val="12"/>
        <color indexed="8"/>
        <rFont val="Times New Roman"/>
        <family val="1"/>
      </rPr>
      <t xml:space="preserve"> Gồm chi phí thuê showroom ; chi phí bảo hiểm nhà xưởng, xe cộ ; chi phí thuê bảng quảng cáo có thời gian dưới  một năm .</t>
    </r>
  </si>
  <si>
    <t xml:space="preserve"> - Thặng dư vốn cổ phần: được ghi nhận theo số chênh lệch lớn hơn ( hoặc nhỏ hơn ) giữa giá thực tế phát hành và mệnh giá cổ phiếu khi phát hành sau khi trừ chi phí phát hành .</t>
  </si>
  <si>
    <t xml:space="preserve">13- Nguyên tắc và phương pháp ghi nhận chi phí thuế thu nhập doanh nghiệp hiện hành: </t>
  </si>
  <si>
    <r>
      <t>14- Các nghiệp vụ dự phòng rủi ro hối đoái:</t>
    </r>
    <r>
      <rPr>
        <i/>
        <sz val="12"/>
        <color indexed="8"/>
        <rFont val="Times New Roman"/>
        <family val="1"/>
      </rPr>
      <t xml:space="preserve"> </t>
    </r>
  </si>
  <si>
    <t xml:space="preserve">               + Thuế môn bài</t>
  </si>
  <si>
    <r>
      <t xml:space="preserve"> - Nguyên tắc và phương pháp chuyển đổi các đồng tiền khác ra đồng tiền sử dụng trong kế toán: </t>
    </r>
    <r>
      <rPr>
        <i/>
        <sz val="12"/>
        <rFont val="Times New Roman"/>
        <family val="1"/>
      </rPr>
      <t>Các nghiệp vụ kinh tế phát sinh bằng ngoại tệ được quy đổi ra đồng Việt Nam theo tỷ giá giao dịch thực tế tại thời điểm phát sinh nghiệp vụ . Chênh lệch tỷ giá thực tế phát sinh trong kỳ và chênh lệch tỷ giá do đánh giá lại số dư các khoản mục tiền tệ tại thời điểm cuối năm được kết chuyển vào doanh thu hoặc chi phí tài chính trong năm tài chính</t>
    </r>
  </si>
  <si>
    <t>Sản xuất công nghiệp</t>
  </si>
  <si>
    <r>
      <t xml:space="preserve"> - Nguyên tắc ghi nhận TSCĐ hữu hình : </t>
    </r>
    <r>
      <rPr>
        <i/>
        <sz val="12"/>
        <rFont val="Times New Roman"/>
        <family val="1"/>
      </rPr>
      <t xml:space="preserve">Tài sản cố định hữu hình được ghi nhận theo giá gốc . Trong quá trình sử dụng , tài sản cố định được ghi nhận theo </t>
    </r>
    <r>
      <rPr>
        <i/>
        <sz val="12"/>
        <color indexed="8"/>
        <rFont val="Times New Roman"/>
        <family val="1"/>
      </rPr>
      <t xml:space="preserve">nguyên giá , hao mòn lũy kế và giá trị còn lại . </t>
    </r>
  </si>
  <si>
    <r>
      <t xml:space="preserve"> - </t>
    </r>
    <r>
      <rPr>
        <sz val="12"/>
        <color indexed="8"/>
        <rFont val="Times New Roman"/>
        <family val="1"/>
      </rPr>
      <t>Nguyên tắc vốn hoá các khoản chi phí đi vay</t>
    </r>
    <r>
      <rPr>
        <i/>
        <sz val="12"/>
        <color indexed="8"/>
        <rFont val="Times New Roman"/>
        <family val="1"/>
      </rPr>
      <t>:  Chi phí vay  liên quan trực tiếp đối với hoạt động xây dựng hoặc tăng tài sản cố định đủ tiêu chuẩn sẽ được vốn hóa trong khoảng thời gian mà các tài sản này được hoàn thành và chuẩn bị đưa vào sử dụng . Chi phí vay khác được ghi nhận trong báo cáo kết quả kinh doanh khi phát sinh .</t>
    </r>
  </si>
  <si>
    <t>Ngày 23 tháng 7 năm 2010</t>
  </si>
  <si>
    <t>Ngày  23  tháng  7  năm 2010</t>
  </si>
  <si>
    <t>Ngày 23  tháng  7  năm 2010</t>
  </si>
  <si>
    <t>TRẦN ĐÌNH TÂM</t>
  </si>
  <si>
    <t>KT.Kế toán trưởng</t>
  </si>
  <si>
    <t>KT.Kế Toán Trưởng</t>
  </si>
  <si>
    <t xml:space="preserve"> KT.KẾ TOÁN TRƯỞNG</t>
  </si>
  <si>
    <t>KT.KẾ TOÁN TRƯỞNG</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</si>
</sst>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General_)"/>
    <numFmt numFmtId="191" formatCode="_(* #,##0_);_(* \(#,##0\);_(* &quot;-&quot;??_);_(@_)"/>
    <numFmt numFmtId="192" formatCode="0_);\(0\)"/>
    <numFmt numFmtId="193" formatCode="_-* #,##0_-;\-* #,##0_-;_-* &quot;-&quot;??_-;_-@_-"/>
    <numFmt numFmtId="194" formatCode="0_);[Red]\(0\)"/>
    <numFmt numFmtId="195" formatCode="#,###_);\(#,###\)"/>
    <numFmt numFmtId="196" formatCode="_-* #,##0.0_-;\-* #,##0.0_-;_-* &quot;-&quot;??_-;_-@_-"/>
    <numFmt numFmtId="197" formatCode="0.00000_ "/>
    <numFmt numFmtId="198" formatCode="0.0000_ "/>
    <numFmt numFmtId="199" formatCode="0.000_ "/>
    <numFmt numFmtId="200" formatCode="0.00_ "/>
    <numFmt numFmtId="201" formatCode="0.0%"/>
    <numFmt numFmtId="202" formatCode="m&quot;月&quot;d&quot;日&quot;"/>
    <numFmt numFmtId="203" formatCode="0.00_);[Red]\(0.00\)"/>
    <numFmt numFmtId="204" formatCode="0.0_);[Red]\(0.0\)"/>
    <numFmt numFmtId="205" formatCode="[$-42A]dd\ mmmm\ yyyy"/>
    <numFmt numFmtId="206" formatCode="[DBNum1][$-804]yyyy&quot;年&quot;m&quot;月&quot;d&quot;日&quot;;@"/>
    <numFmt numFmtId="207" formatCode="yyyy&quot;年&quot;m&quot;月&quot;d&quot;日&quot;;@"/>
    <numFmt numFmtId="208" formatCode="_(* #,##0.0_);_(* \(#,##0.0\);_(* &quot;-&quot;??_);_(@_)"/>
    <numFmt numFmtId="209" formatCode="#,##0.0_);[Red]\(#,##0.0\)"/>
    <numFmt numFmtId="210" formatCode="#,##0.0_-;[Red]#,##0.0\-"/>
  </numFmts>
  <fonts count="87">
    <font>
      <sz val="12"/>
      <name val="新細明體"/>
      <family val="1"/>
    </font>
    <font>
      <sz val="9"/>
      <name val="新細明體"/>
      <family val="1"/>
    </font>
    <font>
      <sz val="10"/>
      <name val="Courier"/>
      <family val="3"/>
    </font>
    <font>
      <b/>
      <sz val="14"/>
      <name val="Times New Roman"/>
      <family val="1"/>
    </font>
    <font>
      <sz val="10"/>
      <name val="Times New Roman"/>
      <family val="1"/>
    </font>
    <font>
      <b/>
      <sz val="12"/>
      <name val="Times New Roman"/>
      <family val="1"/>
    </font>
    <font>
      <sz val="12"/>
      <name val="Times New Roman"/>
      <family val="1"/>
    </font>
    <font>
      <b/>
      <sz val="16"/>
      <name val="Times New Roman"/>
      <family val="1"/>
    </font>
    <font>
      <b/>
      <sz val="10"/>
      <name val="Times New Roman"/>
      <family val="1"/>
    </font>
    <font>
      <b/>
      <sz val="13"/>
      <color indexed="8"/>
      <name val="Times New Roman"/>
      <family val="1"/>
    </font>
    <font>
      <b/>
      <sz val="10"/>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8"/>
      <name val="Times New Roman"/>
      <family val="1"/>
    </font>
    <font>
      <i/>
      <sz val="14"/>
      <color indexed="8"/>
      <name val="Times New Roman"/>
      <family val="1"/>
    </font>
    <font>
      <i/>
      <sz val="12"/>
      <name val="Times New Roman"/>
      <family val="1"/>
    </font>
    <font>
      <i/>
      <sz val="12"/>
      <color indexed="8"/>
      <name val="Times New Roman"/>
      <family val="1"/>
    </font>
    <font>
      <sz val="7"/>
      <color indexed="8"/>
      <name val="Times New Roman"/>
      <family val="1"/>
    </font>
    <font>
      <sz val="12"/>
      <color indexed="10"/>
      <name val="Times New Roman"/>
      <family val="1"/>
    </font>
    <font>
      <sz val="10"/>
      <color indexed="12"/>
      <name val="Times New Roman"/>
      <family val="1"/>
    </font>
    <font>
      <sz val="10"/>
      <color indexed="10"/>
      <name val="Times New Roman"/>
      <family val="1"/>
    </font>
    <font>
      <b/>
      <sz val="13"/>
      <name val="Times New Roman"/>
      <family val="1"/>
    </font>
    <font>
      <sz val="14"/>
      <color indexed="8"/>
      <name val="Times New Roman"/>
      <family val="1"/>
    </font>
    <font>
      <sz val="14"/>
      <name val="Times New Roman"/>
      <family val="1"/>
    </font>
    <font>
      <i/>
      <sz val="10"/>
      <name val="Times New Roman"/>
      <family val="1"/>
    </font>
    <font>
      <b/>
      <sz val="10"/>
      <color indexed="16"/>
      <name val="Times New Roman"/>
      <family val="1"/>
    </font>
    <font>
      <b/>
      <sz val="10"/>
      <color indexed="10"/>
      <name val="Times New Roman"/>
      <family val="1"/>
    </font>
    <font>
      <b/>
      <sz val="9"/>
      <color indexed="8"/>
      <name val="Times New Roman"/>
      <family val="1"/>
    </font>
    <font>
      <sz val="11"/>
      <color indexed="8"/>
      <name val="Times New Roman"/>
      <family val="1"/>
    </font>
    <font>
      <b/>
      <sz val="10"/>
      <color indexed="12"/>
      <name val="Times New Roman"/>
      <family val="1"/>
    </font>
    <font>
      <b/>
      <i/>
      <sz val="14"/>
      <color indexed="8"/>
      <name val="Times New Roman"/>
      <family val="1"/>
    </font>
    <font>
      <b/>
      <u val="single"/>
      <sz val="12"/>
      <color indexed="8"/>
      <name val="Times New Roman"/>
      <family val="1"/>
    </font>
    <font>
      <b/>
      <u val="single"/>
      <sz val="13"/>
      <color indexed="8"/>
      <name val="Times New Roman"/>
      <family val="1"/>
    </font>
    <font>
      <b/>
      <sz val="11"/>
      <color indexed="8"/>
      <name val="Times New Roman"/>
      <family val="1"/>
    </font>
    <font>
      <sz val="8"/>
      <name val="Times New Roman"/>
      <family val="1"/>
    </font>
    <font>
      <b/>
      <sz val="8"/>
      <color indexed="8"/>
      <name val="Times New Roman"/>
      <family val="1"/>
    </font>
    <font>
      <b/>
      <sz val="8"/>
      <name val="Times New Roman"/>
      <family val="1"/>
    </font>
    <font>
      <sz val="8"/>
      <color indexed="8"/>
      <name val="Times New Roman"/>
      <family val="1"/>
    </font>
    <font>
      <i/>
      <sz val="8"/>
      <name val="Times New Roman"/>
      <family val="1"/>
    </font>
    <font>
      <b/>
      <sz val="16"/>
      <color indexed="8"/>
      <name val="Times New Roman"/>
      <family val="1"/>
    </font>
    <font>
      <sz val="9"/>
      <color indexed="8"/>
      <name val="Times New Roman"/>
      <family val="1"/>
    </font>
    <font>
      <b/>
      <i/>
      <sz val="9"/>
      <color indexed="8"/>
      <name val="Times New Roman"/>
      <family val="1"/>
    </font>
    <font>
      <b/>
      <i/>
      <sz val="10"/>
      <color indexed="8"/>
      <name val="Times New Roman"/>
      <family val="1"/>
    </font>
    <font>
      <i/>
      <sz val="10"/>
      <color indexed="8"/>
      <name val="Times New Roman"/>
      <family val="1"/>
    </font>
    <font>
      <u val="single"/>
      <sz val="12"/>
      <color indexed="8"/>
      <name val="Times New Roman"/>
      <family val="1"/>
    </font>
    <font>
      <u val="single"/>
      <sz val="12"/>
      <name val="Times New Roman"/>
      <family val="1"/>
    </font>
    <font>
      <u val="single"/>
      <sz val="10"/>
      <color indexed="8"/>
      <name val="Times New Roman"/>
      <family val="1"/>
    </font>
    <font>
      <u val="single"/>
      <sz val="12"/>
      <color indexed="12"/>
      <name val="新細明體"/>
      <family val="1"/>
    </font>
    <font>
      <u val="single"/>
      <sz val="12"/>
      <color indexed="36"/>
      <name val="新細明體"/>
      <family val="1"/>
    </font>
    <font>
      <sz val="12"/>
      <name val="VNI-Times"/>
      <family val="0"/>
    </font>
    <font>
      <i/>
      <sz val="13"/>
      <name val="Times New Roman"/>
      <family val="1"/>
    </font>
    <font>
      <sz val="8"/>
      <name val="新細明體"/>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style="hair"/>
      <bottom style="hair"/>
    </border>
    <border>
      <left style="thin"/>
      <right style="thin"/>
      <top>
        <color indexed="63"/>
      </top>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hair"/>
    </border>
    <border>
      <left>
        <color indexed="63"/>
      </left>
      <right>
        <color indexed="63"/>
      </right>
      <top style="thin"/>
      <bottom>
        <color indexed="63"/>
      </bottom>
    </border>
    <border>
      <left style="thin"/>
      <right style="thin"/>
      <top style="hair"/>
      <bottom>
        <color indexed="63"/>
      </bottom>
    </border>
    <border>
      <left>
        <color indexed="63"/>
      </left>
      <right style="thin"/>
      <top style="hair"/>
      <bottom style="hair"/>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75" fillId="0" borderId="0" applyNumberFormat="0" applyFill="0" applyBorder="0" applyAlignment="0" applyProtection="0"/>
    <xf numFmtId="0" fontId="49"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48"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190" fontId="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31">
    <xf numFmtId="0" fontId="0" fillId="0" borderId="0" xfId="0" applyAlignment="1">
      <alignment vertical="center"/>
    </xf>
    <xf numFmtId="0" fontId="6" fillId="0" borderId="0" xfId="0" applyFont="1" applyAlignment="1">
      <alignment vertical="center"/>
    </xf>
    <xf numFmtId="0" fontId="8" fillId="33" borderId="10" xfId="0" applyFont="1" applyFill="1" applyBorder="1" applyAlignment="1">
      <alignment horizontal="center" vertical="center" wrapText="1"/>
    </xf>
    <xf numFmtId="191" fontId="8" fillId="33" borderId="10" xfId="42" applyNumberFormat="1" applyFont="1" applyFill="1" applyBorder="1" applyAlignment="1">
      <alignment horizontal="center" vertical="center" wrapText="1"/>
    </xf>
    <xf numFmtId="0" fontId="8"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11" fillId="0" borderId="0" xfId="0" applyFont="1" applyAlignment="1">
      <alignment horizontal="left" vertical="top" wrapText="1"/>
    </xf>
    <xf numFmtId="0" fontId="12" fillId="0" borderId="0" xfId="0" applyFont="1" applyAlignment="1">
      <alignment horizontal="center" vertical="top" wrapText="1"/>
    </xf>
    <xf numFmtId="0" fontId="13" fillId="0" borderId="0" xfId="0" applyFont="1" applyAlignment="1">
      <alignment horizontal="justify" vertical="top" wrapText="1"/>
    </xf>
    <xf numFmtId="0" fontId="13" fillId="0" borderId="0" xfId="0" applyFont="1" applyAlignment="1">
      <alignment horizontal="justify"/>
    </xf>
    <xf numFmtId="0" fontId="14" fillId="0" borderId="0" xfId="0" applyFont="1" applyAlignment="1">
      <alignment horizontal="center"/>
    </xf>
    <xf numFmtId="0" fontId="15" fillId="0" borderId="0" xfId="0" applyFont="1" applyAlignment="1">
      <alignment horizontal="center"/>
    </xf>
    <xf numFmtId="0" fontId="11" fillId="0" borderId="0" xfId="0" applyFont="1" applyAlignment="1">
      <alignment horizontal="justify"/>
    </xf>
    <xf numFmtId="0" fontId="5" fillId="0" borderId="0" xfId="0" applyFont="1" applyAlignment="1">
      <alignment/>
    </xf>
    <xf numFmtId="0" fontId="6" fillId="0" borderId="0" xfId="0" applyFont="1" applyAlignment="1">
      <alignment/>
    </xf>
    <xf numFmtId="0" fontId="6" fillId="0" borderId="0" xfId="0" applyFont="1" applyAlignment="1">
      <alignment horizontal="justify"/>
    </xf>
    <xf numFmtId="0" fontId="16" fillId="0" borderId="0" xfId="0" applyFont="1" applyAlignment="1">
      <alignment/>
    </xf>
    <xf numFmtId="0" fontId="11" fillId="0" borderId="0" xfId="0" applyFont="1" applyAlignment="1">
      <alignment/>
    </xf>
    <xf numFmtId="0" fontId="17" fillId="0" borderId="0" xfId="0" applyFont="1" applyAlignment="1">
      <alignment horizontal="justify"/>
    </xf>
    <xf numFmtId="0" fontId="17" fillId="0" borderId="0" xfId="0" applyFont="1" applyAlignment="1">
      <alignment/>
    </xf>
    <xf numFmtId="0" fontId="9" fillId="0" borderId="0" xfId="0" applyFont="1" applyAlignment="1">
      <alignment horizontal="left"/>
    </xf>
    <xf numFmtId="0" fontId="11"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17" fillId="0" borderId="0" xfId="0" applyFont="1" applyAlignment="1">
      <alignment vertical="top" wrapText="1"/>
    </xf>
    <xf numFmtId="0" fontId="11" fillId="0" borderId="0" xfId="0" applyFont="1" applyAlignment="1">
      <alignment horizontal="left"/>
    </xf>
    <xf numFmtId="0" fontId="13" fillId="0" borderId="0" xfId="0" applyFont="1" applyAlignment="1">
      <alignment vertical="top" wrapText="1"/>
    </xf>
    <xf numFmtId="0" fontId="13" fillId="0" borderId="14" xfId="0" applyFont="1" applyBorder="1" applyAlignment="1">
      <alignment horizontal="center" vertical="top" wrapText="1"/>
    </xf>
    <xf numFmtId="0" fontId="11" fillId="0" borderId="12" xfId="0" applyFont="1" applyBorder="1" applyAlignment="1">
      <alignment vertical="top" wrapText="1"/>
    </xf>
    <xf numFmtId="0" fontId="13" fillId="0" borderId="12" xfId="0" applyFont="1" applyBorder="1" applyAlignment="1">
      <alignment horizontal="center" vertical="top" wrapText="1"/>
    </xf>
    <xf numFmtId="0" fontId="18" fillId="0" borderId="0" xfId="0" applyFont="1" applyAlignment="1">
      <alignment horizontal="justify"/>
    </xf>
    <xf numFmtId="0" fontId="17" fillId="0" borderId="0" xfId="0" applyFont="1" applyAlignment="1">
      <alignment horizontal="left"/>
    </xf>
    <xf numFmtId="0" fontId="11" fillId="0" borderId="12" xfId="0" applyFont="1" applyBorder="1" applyAlignment="1">
      <alignment horizontal="left" vertical="top" wrapText="1" indent="1"/>
    </xf>
    <xf numFmtId="0" fontId="13" fillId="0" borderId="12" xfId="0" applyFont="1" applyBorder="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0" fontId="5" fillId="0" borderId="0" xfId="0" applyFont="1" applyAlignment="1">
      <alignment horizontal="center" vertical="top" wrapText="1"/>
    </xf>
    <xf numFmtId="0" fontId="11" fillId="0" borderId="0" xfId="0" applyFont="1" applyAlignment="1">
      <alignment horizontal="justify" vertical="top" wrapText="1"/>
    </xf>
    <xf numFmtId="0" fontId="11" fillId="0" borderId="0" xfId="0" applyFont="1" applyAlignment="1">
      <alignment horizontal="center" vertical="top" wrapText="1"/>
    </xf>
    <xf numFmtId="0" fontId="6" fillId="0" borderId="0" xfId="0" applyFont="1" applyAlignment="1">
      <alignment horizontal="center" vertical="top" wrapText="1"/>
    </xf>
    <xf numFmtId="0" fontId="19" fillId="0" borderId="0" xfId="0" applyFont="1" applyAlignment="1">
      <alignment vertical="top" wrapText="1"/>
    </xf>
    <xf numFmtId="0" fontId="13" fillId="0" borderId="0" xfId="0" applyFont="1" applyAlignment="1">
      <alignment horizontal="center" vertical="top" wrapText="1"/>
    </xf>
    <xf numFmtId="0" fontId="11" fillId="0" borderId="0" xfId="0" applyFont="1" applyAlignment="1" quotePrefix="1">
      <alignment horizontal="left" vertical="top" wrapText="1"/>
    </xf>
    <xf numFmtId="0" fontId="6" fillId="0" borderId="0" xfId="0" applyFont="1" applyAlignment="1">
      <alignment horizontal="left" vertical="top"/>
    </xf>
    <xf numFmtId="0" fontId="11" fillId="0" borderId="0" xfId="0" applyFont="1" applyAlignment="1">
      <alignment horizontal="left" vertical="top" wrapText="1" indent="2"/>
    </xf>
    <xf numFmtId="0" fontId="17" fillId="0" borderId="0" xfId="0" applyFont="1" applyAlignment="1">
      <alignment horizontal="center" vertical="top" wrapText="1"/>
    </xf>
    <xf numFmtId="0" fontId="17" fillId="0" borderId="0" xfId="0" applyFont="1" applyAlignment="1">
      <alignment horizontal="left" vertical="top" wrapText="1"/>
    </xf>
    <xf numFmtId="0" fontId="4" fillId="0" borderId="0" xfId="0" applyFont="1" applyAlignment="1">
      <alignment vertical="center"/>
    </xf>
    <xf numFmtId="191" fontId="4" fillId="0" borderId="0" xfId="42" applyNumberFormat="1" applyFont="1" applyAlignment="1">
      <alignment/>
    </xf>
    <xf numFmtId="191" fontId="12" fillId="0" borderId="0" xfId="42" applyNumberFormat="1" applyFont="1" applyAlignment="1">
      <alignment vertical="top" wrapText="1"/>
    </xf>
    <xf numFmtId="191" fontId="20" fillId="0" borderId="0" xfId="42" applyNumberFormat="1" applyFont="1" applyAlignment="1">
      <alignment vertical="top" wrapText="1"/>
    </xf>
    <xf numFmtId="191" fontId="21" fillId="0" borderId="0" xfId="42" applyNumberFormat="1" applyFont="1" applyAlignment="1">
      <alignment vertical="top" wrapText="1"/>
    </xf>
    <xf numFmtId="191" fontId="10" fillId="0" borderId="0" xfId="42" applyNumberFormat="1" applyFont="1" applyAlignment="1">
      <alignment vertical="top" wrapText="1"/>
    </xf>
    <xf numFmtId="0" fontId="18" fillId="0" borderId="0" xfId="0" applyFont="1" applyAlignment="1">
      <alignment/>
    </xf>
    <xf numFmtId="0" fontId="9" fillId="0" borderId="0" xfId="0" applyFont="1" applyAlignment="1">
      <alignment horizontal="center" vertical="top"/>
    </xf>
    <xf numFmtId="0" fontId="22" fillId="0" borderId="0" xfId="0" applyFont="1" applyAlignment="1">
      <alignment vertical="center"/>
    </xf>
    <xf numFmtId="0" fontId="23" fillId="0" borderId="0" xfId="0" applyFont="1" applyAlignment="1">
      <alignment horizontal="justify" vertical="top" wrapText="1"/>
    </xf>
    <xf numFmtId="0" fontId="24" fillId="0" borderId="0" xfId="0" applyFont="1" applyAlignment="1">
      <alignment vertical="center"/>
    </xf>
    <xf numFmtId="0" fontId="22" fillId="0" borderId="0" xfId="0" applyNumberFormat="1" applyFont="1" applyAlignment="1">
      <alignment horizontal="center"/>
    </xf>
    <xf numFmtId="0" fontId="22" fillId="0" borderId="0" xfId="0" applyNumberFormat="1" applyFont="1" applyAlignment="1">
      <alignment vertical="center"/>
    </xf>
    <xf numFmtId="0" fontId="6" fillId="0" borderId="0" xfId="0" applyFont="1" applyAlignment="1">
      <alignment wrapText="1"/>
    </xf>
    <xf numFmtId="0" fontId="6" fillId="0" borderId="0" xfId="0" applyFont="1" applyAlignment="1">
      <alignment horizontal="justify" wrapText="1"/>
    </xf>
    <xf numFmtId="0" fontId="4" fillId="0" borderId="0" xfId="0" applyFont="1" applyAlignment="1">
      <alignment horizontal="justify" vertical="top" wrapText="1"/>
    </xf>
    <xf numFmtId="0" fontId="25" fillId="0" borderId="0" xfId="0" applyFont="1" applyAlignment="1">
      <alignment/>
    </xf>
    <xf numFmtId="0" fontId="6" fillId="0" borderId="0" xfId="0" applyFont="1" applyAlignment="1">
      <alignment vertical="center" wrapText="1"/>
    </xf>
    <xf numFmtId="0" fontId="4" fillId="0" borderId="0" xfId="0" applyFont="1" applyAlignment="1">
      <alignment/>
    </xf>
    <xf numFmtId="191" fontId="8" fillId="0" borderId="0" xfId="42" applyNumberFormat="1" applyFont="1" applyAlignment="1">
      <alignment/>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wrapText="1"/>
    </xf>
    <xf numFmtId="191" fontId="25" fillId="0" borderId="0" xfId="42" applyNumberFormat="1" applyFont="1" applyAlignment="1">
      <alignment/>
    </xf>
    <xf numFmtId="0" fontId="26" fillId="0" borderId="0" xfId="0" applyFont="1" applyAlignment="1">
      <alignment vertical="center"/>
    </xf>
    <xf numFmtId="191" fontId="6" fillId="0" borderId="0" xfId="0" applyNumberFormat="1" applyFont="1" applyAlignment="1">
      <alignment vertical="center"/>
    </xf>
    <xf numFmtId="191" fontId="27" fillId="0" borderId="0" xfId="42" applyNumberFormat="1" applyFont="1" applyAlignment="1">
      <alignment vertical="top" wrapText="1"/>
    </xf>
    <xf numFmtId="0" fontId="4" fillId="0" borderId="0" xfId="0" applyFont="1" applyAlignment="1">
      <alignment vertical="top" wrapText="1"/>
    </xf>
    <xf numFmtId="191" fontId="4" fillId="0" borderId="14" xfId="42" applyNumberFormat="1" applyFont="1" applyBorder="1" applyAlignment="1">
      <alignment horizontal="center" vertical="top" wrapText="1"/>
    </xf>
    <xf numFmtId="191" fontId="4" fillId="0" borderId="12" xfId="42" applyNumberFormat="1" applyFont="1" applyBorder="1" applyAlignment="1">
      <alignment vertical="top" wrapText="1"/>
    </xf>
    <xf numFmtId="191" fontId="4" fillId="0" borderId="12" xfId="42" applyNumberFormat="1" applyFont="1" applyBorder="1" applyAlignment="1">
      <alignment horizontal="center" vertical="top" wrapText="1"/>
    </xf>
    <xf numFmtId="191" fontId="4" fillId="0" borderId="15" xfId="42" applyNumberFormat="1" applyFont="1" applyBorder="1" applyAlignment="1">
      <alignment vertical="top" wrapText="1"/>
    </xf>
    <xf numFmtId="0" fontId="4" fillId="0" borderId="14" xfId="0" applyFont="1" applyBorder="1" applyAlignment="1">
      <alignment horizontal="center" vertical="top" wrapText="1"/>
    </xf>
    <xf numFmtId="0" fontId="4" fillId="0" borderId="12" xfId="0" applyFont="1" applyBorder="1" applyAlignment="1">
      <alignment vertical="top" wrapText="1"/>
    </xf>
    <xf numFmtId="191" fontId="4" fillId="0" borderId="12" xfId="0" applyNumberFormat="1" applyFont="1" applyBorder="1" applyAlignment="1">
      <alignment vertical="top" wrapText="1"/>
    </xf>
    <xf numFmtId="0" fontId="4" fillId="0" borderId="12" xfId="0" applyFont="1" applyBorder="1" applyAlignment="1">
      <alignment horizontal="center" vertical="top" wrapText="1"/>
    </xf>
    <xf numFmtId="191" fontId="12" fillId="0" borderId="0" xfId="42" applyNumberFormat="1" applyFont="1" applyAlignment="1">
      <alignment/>
    </xf>
    <xf numFmtId="0" fontId="4" fillId="0" borderId="15" xfId="0" applyFont="1" applyBorder="1" applyAlignment="1">
      <alignment vertical="top" wrapText="1"/>
    </xf>
    <xf numFmtId="191" fontId="4" fillId="0" borderId="0" xfId="42" applyNumberFormat="1" applyFont="1" applyAlignment="1">
      <alignment horizontal="center" vertical="top" wrapText="1"/>
    </xf>
    <xf numFmtId="0" fontId="25" fillId="0" borderId="0" xfId="0" applyFont="1" applyAlignment="1">
      <alignment vertical="center"/>
    </xf>
    <xf numFmtId="0" fontId="8" fillId="0" borderId="0" xfId="0" applyFont="1" applyAlignment="1">
      <alignment vertical="center"/>
    </xf>
    <xf numFmtId="195" fontId="10" fillId="0" borderId="0" xfId="0" applyNumberFormat="1" applyFont="1" applyAlignment="1">
      <alignment vertical="center"/>
    </xf>
    <xf numFmtId="195" fontId="28" fillId="0" borderId="0" xfId="0" applyNumberFormat="1" applyFont="1" applyAlignment="1">
      <alignment vertical="center"/>
    </xf>
    <xf numFmtId="191" fontId="12" fillId="0" borderId="0" xfId="42" applyNumberFormat="1" applyFont="1" applyAlignment="1">
      <alignment vertical="center" wrapText="1"/>
    </xf>
    <xf numFmtId="0" fontId="21" fillId="0" borderId="0" xfId="0" applyFont="1" applyAlignment="1">
      <alignment vertical="center"/>
    </xf>
    <xf numFmtId="191" fontId="21" fillId="0" borderId="0" xfId="0" applyNumberFormat="1" applyFont="1" applyAlignment="1">
      <alignment vertical="center"/>
    </xf>
    <xf numFmtId="191" fontId="4" fillId="0" borderId="0" xfId="42" applyNumberFormat="1" applyFont="1" applyAlignment="1">
      <alignment vertical="top" wrapText="1"/>
    </xf>
    <xf numFmtId="191" fontId="6" fillId="0" borderId="0" xfId="42" applyNumberFormat="1" applyFont="1" applyAlignment="1">
      <alignment/>
    </xf>
    <xf numFmtId="0" fontId="8" fillId="0" borderId="0" xfId="0" applyFont="1" applyBorder="1" applyAlignment="1">
      <alignment horizontal="right"/>
    </xf>
    <xf numFmtId="0" fontId="6" fillId="0" borderId="0" xfId="0" applyFont="1" applyBorder="1" applyAlignment="1">
      <alignment vertical="center"/>
    </xf>
    <xf numFmtId="191" fontId="8" fillId="0" borderId="0" xfId="42" applyNumberFormat="1" applyFont="1" applyAlignment="1">
      <alignment vertical="top" wrapText="1"/>
    </xf>
    <xf numFmtId="191" fontId="30" fillId="0" borderId="0" xfId="42" applyNumberFormat="1" applyFont="1" applyAlignment="1">
      <alignment vertical="top" wrapText="1"/>
    </xf>
    <xf numFmtId="191" fontId="4" fillId="0" borderId="0" xfId="0" applyNumberFormat="1" applyFont="1" applyAlignment="1">
      <alignment vertical="center"/>
    </xf>
    <xf numFmtId="191" fontId="21" fillId="0" borderId="0" xfId="42" applyNumberFormat="1" applyFont="1" applyAlignment="1">
      <alignment/>
    </xf>
    <xf numFmtId="0" fontId="13" fillId="0" borderId="0" xfId="0" applyFont="1" applyAlignment="1">
      <alignment horizontal="left" vertical="top" wrapText="1"/>
    </xf>
    <xf numFmtId="0" fontId="5" fillId="0" borderId="0" xfId="0" applyFont="1" applyAlignment="1">
      <alignment horizontal="left" vertical="top" wrapText="1"/>
    </xf>
    <xf numFmtId="0" fontId="13" fillId="0" borderId="0" xfId="0" applyFont="1" applyAlignment="1">
      <alignment/>
    </xf>
    <xf numFmtId="0" fontId="13" fillId="0" borderId="0" xfId="0" applyFont="1" applyAlignment="1">
      <alignment vertical="top"/>
    </xf>
    <xf numFmtId="0" fontId="13" fillId="0" borderId="10" xfId="0" applyFont="1" applyBorder="1" applyAlignment="1">
      <alignment horizontal="center" vertical="top" wrapText="1"/>
    </xf>
    <xf numFmtId="0" fontId="13" fillId="0" borderId="16" xfId="0" applyFont="1" applyBorder="1" applyAlignment="1">
      <alignment horizontal="center" vertical="top" wrapText="1"/>
    </xf>
    <xf numFmtId="0" fontId="13" fillId="0" borderId="13" xfId="0" applyFont="1" applyBorder="1" applyAlignment="1">
      <alignment horizontal="center" vertical="top" wrapText="1"/>
    </xf>
    <xf numFmtId="0" fontId="13" fillId="0" borderId="17" xfId="0" applyFont="1" applyBorder="1" applyAlignment="1">
      <alignment horizontal="center" vertical="top"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193" fontId="12" fillId="0" borderId="0" xfId="42" applyNumberFormat="1" applyFont="1" applyAlignment="1">
      <alignment vertical="top" wrapText="1"/>
    </xf>
    <xf numFmtId="193" fontId="12" fillId="0" borderId="18" xfId="42" applyNumberFormat="1" applyFont="1" applyBorder="1" applyAlignment="1">
      <alignment vertical="top" wrapText="1"/>
    </xf>
    <xf numFmtId="191" fontId="10" fillId="0" borderId="19" xfId="42" applyNumberFormat="1" applyFont="1" applyBorder="1" applyAlignment="1">
      <alignment vertical="top" wrapText="1"/>
    </xf>
    <xf numFmtId="193" fontId="12" fillId="0" borderId="0" xfId="42" applyNumberFormat="1" applyFont="1" applyBorder="1" applyAlignment="1">
      <alignment vertical="top" wrapText="1"/>
    </xf>
    <xf numFmtId="0" fontId="33" fillId="0" borderId="0" xfId="0" applyFont="1" applyAlignment="1">
      <alignment horizontal="left"/>
    </xf>
    <xf numFmtId="191" fontId="4" fillId="0" borderId="18" xfId="42" applyNumberFormat="1" applyFont="1" applyBorder="1" applyAlignment="1">
      <alignment/>
    </xf>
    <xf numFmtId="0" fontId="32" fillId="0" borderId="0" xfId="0" applyFont="1" applyAlignment="1">
      <alignment horizontal="center" vertical="top" wrapText="1"/>
    </xf>
    <xf numFmtId="0" fontId="13" fillId="0" borderId="0" xfId="0" applyFont="1" applyBorder="1" applyAlignment="1">
      <alignment horizontal="left" vertical="top" wrapText="1"/>
    </xf>
    <xf numFmtId="191" fontId="8" fillId="0" borderId="20" xfId="42" applyNumberFormat="1" applyFont="1" applyBorder="1" applyAlignment="1">
      <alignment/>
    </xf>
    <xf numFmtId="191" fontId="4" fillId="0" borderId="18" xfId="42" applyNumberFormat="1" applyFont="1" applyBorder="1" applyAlignment="1">
      <alignment vertical="top" wrapText="1"/>
    </xf>
    <xf numFmtId="0" fontId="13" fillId="0" borderId="0" xfId="0" applyFont="1" applyAlignment="1">
      <alignment horizontal="left"/>
    </xf>
    <xf numFmtId="0" fontId="13" fillId="0" borderId="0" xfId="0" applyFont="1" applyAlignment="1">
      <alignment horizontal="left" vertical="top"/>
    </xf>
    <xf numFmtId="0" fontId="11" fillId="0" borderId="18" xfId="0" applyFont="1" applyBorder="1" applyAlignment="1">
      <alignment vertical="top" wrapText="1"/>
    </xf>
    <xf numFmtId="191" fontId="10" fillId="0" borderId="19" xfId="42" applyNumberFormat="1" applyFont="1" applyBorder="1" applyAlignment="1">
      <alignment vertical="center" wrapText="1"/>
    </xf>
    <xf numFmtId="0" fontId="11" fillId="0" borderId="0" xfId="0" applyFont="1" applyAlignment="1">
      <alignment horizontal="center" vertical="top"/>
    </xf>
    <xf numFmtId="0" fontId="12" fillId="33" borderId="0" xfId="0" applyFont="1" applyFill="1" applyAlignment="1">
      <alignment vertical="center"/>
    </xf>
    <xf numFmtId="191" fontId="4" fillId="33" borderId="0" xfId="42" applyNumberFormat="1" applyFont="1" applyFill="1" applyAlignment="1">
      <alignment vertical="center"/>
    </xf>
    <xf numFmtId="0" fontId="4" fillId="33" borderId="11" xfId="0" applyFont="1" applyFill="1" applyBorder="1" applyAlignment="1">
      <alignment horizontal="center" vertical="center" wrapText="1"/>
    </xf>
    <xf numFmtId="0" fontId="8" fillId="33" borderId="10" xfId="0" applyFont="1" applyFill="1" applyBorder="1" applyAlignment="1">
      <alignment vertical="center" wrapText="1"/>
    </xf>
    <xf numFmtId="0" fontId="8" fillId="33" borderId="21" xfId="0" applyFont="1" applyFill="1" applyBorder="1" applyAlignment="1">
      <alignment vertical="center" wrapText="1"/>
    </xf>
    <xf numFmtId="0" fontId="8" fillId="33" borderId="13" xfId="0" applyFont="1" applyFill="1" applyBorder="1" applyAlignment="1">
      <alignment vertical="center" wrapText="1"/>
    </xf>
    <xf numFmtId="9" fontId="29" fillId="0" borderId="0" xfId="60" applyFont="1" applyAlignment="1">
      <alignment vertical="top" wrapText="1"/>
    </xf>
    <xf numFmtId="0" fontId="11" fillId="0" borderId="0" xfId="0" applyFont="1" applyBorder="1" applyAlignment="1">
      <alignment horizontal="center" vertical="top" wrapText="1"/>
    </xf>
    <xf numFmtId="191" fontId="4" fillId="0" borderId="0" xfId="42" applyNumberFormat="1" applyFont="1" applyBorder="1" applyAlignment="1">
      <alignment vertical="top" wrapText="1"/>
    </xf>
    <xf numFmtId="191" fontId="12" fillId="0" borderId="18" xfId="42" applyNumberFormat="1" applyFont="1" applyBorder="1" applyAlignment="1">
      <alignment/>
    </xf>
    <xf numFmtId="0" fontId="32" fillId="0" borderId="0" xfId="0" applyFont="1" applyBorder="1" applyAlignment="1">
      <alignment horizontal="center" vertical="top" wrapText="1"/>
    </xf>
    <xf numFmtId="191" fontId="12" fillId="0" borderId="0" xfId="42" applyNumberFormat="1" applyFont="1" applyBorder="1" applyAlignment="1">
      <alignment vertical="top" wrapText="1"/>
    </xf>
    <xf numFmtId="0" fontId="24" fillId="0" borderId="0" xfId="0" applyFont="1" applyAlignment="1">
      <alignment horizontal="center" vertical="center"/>
    </xf>
    <xf numFmtId="0" fontId="11" fillId="0" borderId="15" xfId="0" applyFont="1" applyBorder="1" applyAlignment="1">
      <alignment vertical="top" wrapText="1"/>
    </xf>
    <xf numFmtId="0" fontId="4" fillId="33" borderId="21" xfId="0" applyFont="1" applyFill="1" applyBorder="1" applyAlignment="1">
      <alignment vertical="center" wrapText="1"/>
    </xf>
    <xf numFmtId="0" fontId="5" fillId="0" borderId="11" xfId="0" applyFont="1" applyBorder="1" applyAlignment="1">
      <alignment horizontal="center" vertical="center"/>
    </xf>
    <xf numFmtId="191" fontId="8" fillId="33" borderId="11" xfId="42" applyNumberFormat="1" applyFont="1" applyFill="1" applyBorder="1" applyAlignment="1">
      <alignment horizontal="center" vertical="center" wrapText="1"/>
    </xf>
    <xf numFmtId="191" fontId="4" fillId="0" borderId="0" xfId="42" applyNumberFormat="1" applyFont="1" applyBorder="1" applyAlignment="1">
      <alignment/>
    </xf>
    <xf numFmtId="191" fontId="8" fillId="0" borderId="0" xfId="42" applyNumberFormat="1" applyFont="1" applyBorder="1" applyAlignment="1">
      <alignment/>
    </xf>
    <xf numFmtId="191" fontId="10" fillId="0" borderId="0" xfId="42" applyNumberFormat="1" applyFont="1" applyBorder="1" applyAlignment="1">
      <alignment vertical="top" wrapText="1"/>
    </xf>
    <xf numFmtId="0" fontId="11" fillId="0" borderId="0" xfId="0" applyFont="1" applyBorder="1" applyAlignment="1">
      <alignment vertical="top" wrapText="1"/>
    </xf>
    <xf numFmtId="193" fontId="34" fillId="0" borderId="0" xfId="0" applyNumberFormat="1" applyFont="1" applyBorder="1" applyAlignment="1">
      <alignment vertical="top" wrapText="1"/>
    </xf>
    <xf numFmtId="191" fontId="12" fillId="0" borderId="0" xfId="42" applyNumberFormat="1" applyFont="1" applyBorder="1" applyAlignment="1">
      <alignment/>
    </xf>
    <xf numFmtId="191" fontId="10" fillId="0" borderId="0" xfId="42" applyNumberFormat="1" applyFont="1" applyBorder="1" applyAlignment="1">
      <alignment vertical="center" wrapText="1"/>
    </xf>
    <xf numFmtId="0" fontId="17" fillId="0" borderId="0" xfId="0" applyFont="1" applyAlignment="1">
      <alignment vertical="top"/>
    </xf>
    <xf numFmtId="0" fontId="9" fillId="0" borderId="0" xfId="0" applyFont="1" applyAlignment="1">
      <alignment vertical="top"/>
    </xf>
    <xf numFmtId="0" fontId="24" fillId="0" borderId="0" xfId="0" applyFont="1" applyAlignment="1">
      <alignment vertical="center"/>
    </xf>
    <xf numFmtId="0" fontId="5" fillId="0" borderId="11" xfId="0" applyFont="1" applyBorder="1" applyAlignment="1">
      <alignment vertical="center"/>
    </xf>
    <xf numFmtId="0" fontId="13" fillId="0" borderId="0" xfId="0" applyFont="1" applyBorder="1" applyAlignment="1">
      <alignment horizontal="center" vertical="center" wrapText="1"/>
    </xf>
    <xf numFmtId="191" fontId="4" fillId="0" borderId="0" xfId="42" applyNumberFormat="1" applyFont="1" applyBorder="1" applyAlignment="1">
      <alignment horizontal="center" vertical="top" wrapText="1"/>
    </xf>
    <xf numFmtId="191" fontId="8" fillId="0" borderId="0" xfId="42" applyNumberFormat="1" applyFont="1" applyBorder="1" applyAlignment="1">
      <alignment horizontal="center" vertical="top" wrapText="1"/>
    </xf>
    <xf numFmtId="191" fontId="4" fillId="33" borderId="0" xfId="42" applyNumberFormat="1" applyFont="1" applyFill="1" applyBorder="1" applyAlignment="1">
      <alignment vertical="center"/>
    </xf>
    <xf numFmtId="191" fontId="8" fillId="33" borderId="0" xfId="42" applyNumberFormat="1" applyFont="1" applyFill="1" applyBorder="1" applyAlignment="1">
      <alignment horizontal="center" vertical="center" wrapText="1"/>
    </xf>
    <xf numFmtId="191" fontId="8" fillId="33" borderId="0" xfId="42" applyNumberFormat="1" applyFont="1" applyFill="1" applyBorder="1" applyAlignment="1">
      <alignment vertical="center" wrapText="1"/>
    </xf>
    <xf numFmtId="191" fontId="4" fillId="33" borderId="0" xfId="42" applyNumberFormat="1" applyFont="1" applyFill="1" applyBorder="1" applyAlignment="1">
      <alignment vertical="center" wrapText="1"/>
    </xf>
    <xf numFmtId="191" fontId="36" fillId="0" borderId="19" xfId="42" applyNumberFormat="1" applyFont="1" applyBorder="1" applyAlignment="1">
      <alignment vertical="top" wrapText="1"/>
    </xf>
    <xf numFmtId="191" fontId="37" fillId="33" borderId="21" xfId="42" applyNumberFormat="1" applyFont="1" applyFill="1" applyBorder="1" applyAlignment="1">
      <alignment vertical="center" wrapText="1"/>
    </xf>
    <xf numFmtId="191" fontId="35" fillId="33" borderId="21" xfId="42" applyNumberFormat="1" applyFont="1" applyFill="1" applyBorder="1" applyAlignment="1">
      <alignment vertical="center" wrapText="1"/>
    </xf>
    <xf numFmtId="191" fontId="37" fillId="33" borderId="13" xfId="42" applyNumberFormat="1" applyFont="1" applyFill="1" applyBorder="1" applyAlignment="1">
      <alignment vertical="center" wrapText="1"/>
    </xf>
    <xf numFmtId="193" fontId="8" fillId="0" borderId="22" xfId="42" applyNumberFormat="1" applyFont="1" applyFill="1" applyBorder="1" applyAlignment="1">
      <alignment/>
    </xf>
    <xf numFmtId="193" fontId="8" fillId="0" borderId="12" xfId="42" applyNumberFormat="1" applyFont="1" applyFill="1" applyBorder="1" applyAlignment="1">
      <alignment/>
    </xf>
    <xf numFmtId="193" fontId="4" fillId="0" borderId="12" xfId="42" applyNumberFormat="1" applyFont="1" applyFill="1" applyBorder="1" applyAlignment="1">
      <alignment/>
    </xf>
    <xf numFmtId="38" fontId="8" fillId="0" borderId="12" xfId="42" applyNumberFormat="1" applyFont="1" applyBorder="1" applyAlignment="1">
      <alignment vertical="center"/>
    </xf>
    <xf numFmtId="38" fontId="4" fillId="0" borderId="12" xfId="42" applyNumberFormat="1" applyFont="1" applyBorder="1" applyAlignment="1">
      <alignment vertical="center"/>
    </xf>
    <xf numFmtId="37" fontId="8" fillId="0" borderId="12" xfId="42" applyNumberFormat="1" applyFont="1" applyFill="1" applyBorder="1" applyAlignment="1">
      <alignment/>
    </xf>
    <xf numFmtId="37" fontId="21" fillId="0" borderId="12" xfId="42" applyNumberFormat="1" applyFont="1" applyFill="1" applyBorder="1" applyAlignment="1">
      <alignment/>
    </xf>
    <xf numFmtId="193" fontId="4" fillId="0" borderId="15" xfId="42" applyNumberFormat="1" applyFont="1" applyFill="1" applyBorder="1" applyAlignment="1">
      <alignment/>
    </xf>
    <xf numFmtId="193" fontId="8" fillId="0" borderId="13" xfId="42" applyNumberFormat="1" applyFont="1" applyFill="1" applyBorder="1" applyAlignment="1">
      <alignment/>
    </xf>
    <xf numFmtId="37" fontId="4" fillId="0" borderId="12" xfId="42" applyNumberFormat="1" applyFont="1" applyFill="1" applyBorder="1" applyAlignment="1">
      <alignment/>
    </xf>
    <xf numFmtId="37" fontId="27" fillId="0" borderId="12" xfId="42" applyNumberFormat="1" applyFont="1" applyFill="1" applyBorder="1" applyAlignment="1">
      <alignment/>
    </xf>
    <xf numFmtId="193" fontId="8" fillId="0" borderId="11" xfId="42" applyNumberFormat="1" applyFont="1" applyFill="1" applyBorder="1" applyAlignment="1">
      <alignment/>
    </xf>
    <xf numFmtId="191" fontId="36" fillId="0" borderId="19" xfId="42" applyNumberFormat="1" applyFont="1" applyBorder="1" applyAlignment="1">
      <alignment vertical="center" wrapText="1"/>
    </xf>
    <xf numFmtId="193" fontId="36" fillId="0" borderId="20" xfId="0" applyNumberFormat="1" applyFont="1" applyBorder="1" applyAlignment="1">
      <alignment vertical="top" wrapText="1"/>
    </xf>
    <xf numFmtId="191" fontId="37" fillId="0" borderId="19" xfId="42" applyNumberFormat="1" applyFont="1" applyBorder="1" applyAlignment="1">
      <alignment/>
    </xf>
    <xf numFmtId="191" fontId="37" fillId="0" borderId="20" xfId="42" applyNumberFormat="1" applyFont="1" applyBorder="1" applyAlignment="1">
      <alignment/>
    </xf>
    <xf numFmtId="191" fontId="38" fillId="33" borderId="0" xfId="42" applyNumberFormat="1" applyFont="1" applyFill="1" applyBorder="1" applyAlignment="1">
      <alignment vertical="center"/>
    </xf>
    <xf numFmtId="191" fontId="37" fillId="0" borderId="0" xfId="42" applyNumberFormat="1" applyFont="1" applyAlignment="1">
      <alignment vertical="top" wrapText="1"/>
    </xf>
    <xf numFmtId="193" fontId="8" fillId="0" borderId="0" xfId="42" applyNumberFormat="1" applyFont="1" applyFill="1" applyBorder="1" applyAlignment="1">
      <alignment/>
    </xf>
    <xf numFmtId="0" fontId="6" fillId="0" borderId="0" xfId="0" applyFont="1" applyAlignment="1">
      <alignment horizontal="center" vertical="center"/>
    </xf>
    <xf numFmtId="0" fontId="29" fillId="33" borderId="0" xfId="0" applyFont="1" applyFill="1" applyAlignment="1">
      <alignment horizontal="center" vertical="center"/>
    </xf>
    <xf numFmtId="0" fontId="8" fillId="33" borderId="0" xfId="0" applyFont="1" applyFill="1" applyBorder="1" applyAlignment="1" quotePrefix="1">
      <alignment horizontal="left" vertical="center"/>
    </xf>
    <xf numFmtId="0" fontId="4" fillId="33" borderId="0" xfId="0" applyFont="1" applyFill="1" applyBorder="1" applyAlignment="1">
      <alignment vertical="center"/>
    </xf>
    <xf numFmtId="191" fontId="25" fillId="33" borderId="18" xfId="42" applyNumberFormat="1" applyFont="1" applyFill="1" applyBorder="1" applyAlignment="1" quotePrefix="1">
      <alignment vertical="center"/>
    </xf>
    <xf numFmtId="191" fontId="25" fillId="33" borderId="0" xfId="42" applyNumberFormat="1" applyFont="1" applyFill="1" applyBorder="1" applyAlignment="1" quotePrefix="1">
      <alignment horizontal="left" vertical="center"/>
    </xf>
    <xf numFmtId="0" fontId="8" fillId="33" borderId="10" xfId="0" applyFont="1" applyFill="1" applyBorder="1" applyAlignment="1">
      <alignment horizontal="center" vertical="center"/>
    </xf>
    <xf numFmtId="0" fontId="8" fillId="33" borderId="13" xfId="0" applyFont="1" applyFill="1" applyBorder="1" applyAlignment="1">
      <alignment horizontal="center" vertical="center" wrapText="1"/>
    </xf>
    <xf numFmtId="0" fontId="35" fillId="33" borderId="10" xfId="0" applyFont="1" applyFill="1" applyBorder="1" applyAlignment="1" applyProtection="1" quotePrefix="1">
      <alignment horizontal="left" vertical="center" wrapText="1"/>
      <protection/>
    </xf>
    <xf numFmtId="0" fontId="35" fillId="33" borderId="10" xfId="0" applyFont="1" applyFill="1" applyBorder="1" applyAlignment="1" applyProtection="1" quotePrefix="1">
      <alignment horizontal="center" vertical="center"/>
      <protection/>
    </xf>
    <xf numFmtId="0" fontId="35" fillId="33" borderId="10" xfId="0" applyFont="1" applyFill="1" applyBorder="1" applyAlignment="1" applyProtection="1">
      <alignment horizontal="center" vertical="center"/>
      <protection/>
    </xf>
    <xf numFmtId="38" fontId="12" fillId="33" borderId="0" xfId="57" applyNumberFormat="1" applyFont="1" applyFill="1" applyAlignment="1">
      <alignment vertical="center" wrapText="1"/>
      <protection/>
    </xf>
    <xf numFmtId="191" fontId="12" fillId="33" borderId="0" xfId="42" applyNumberFormat="1" applyFont="1" applyFill="1" applyAlignment="1" quotePrefix="1">
      <alignment horizontal="center" vertical="center" wrapText="1"/>
    </xf>
    <xf numFmtId="191" fontId="35" fillId="33" borderId="10" xfId="42" applyNumberFormat="1" applyFont="1" applyFill="1" applyBorder="1" applyAlignment="1" applyProtection="1">
      <alignment vertical="center"/>
      <protection/>
    </xf>
    <xf numFmtId="0" fontId="35" fillId="33" borderId="12" xfId="0" applyFont="1" applyFill="1" applyBorder="1" applyAlignment="1" applyProtection="1" quotePrefix="1">
      <alignment horizontal="left" vertical="center" wrapText="1"/>
      <protection/>
    </xf>
    <xf numFmtId="0" fontId="35" fillId="33" borderId="12" xfId="0" applyFont="1" applyFill="1" applyBorder="1" applyAlignment="1" applyProtection="1" quotePrefix="1">
      <alignment horizontal="center" vertical="center"/>
      <protection/>
    </xf>
    <xf numFmtId="191" fontId="35" fillId="33" borderId="12" xfId="42" applyNumberFormat="1" applyFont="1" applyFill="1" applyBorder="1" applyAlignment="1" applyProtection="1">
      <alignment vertical="center"/>
      <protection/>
    </xf>
    <xf numFmtId="0" fontId="37" fillId="33" borderId="12" xfId="0" applyFont="1" applyFill="1" applyBorder="1" applyAlignment="1" applyProtection="1" quotePrefix="1">
      <alignment horizontal="left" vertical="center" wrapText="1"/>
      <protection/>
    </xf>
    <xf numFmtId="0" fontId="37" fillId="33" borderId="12" xfId="0" applyFont="1" applyFill="1" applyBorder="1" applyAlignment="1" applyProtection="1" quotePrefix="1">
      <alignment horizontal="center" vertical="center"/>
      <protection/>
    </xf>
    <xf numFmtId="191" fontId="37" fillId="33" borderId="12" xfId="42" applyNumberFormat="1" applyFont="1" applyFill="1" applyBorder="1" applyAlignment="1" applyProtection="1">
      <alignment vertical="center"/>
      <protection/>
    </xf>
    <xf numFmtId="0" fontId="35" fillId="33" borderId="12" xfId="0" applyFont="1" applyFill="1" applyBorder="1" applyAlignment="1" applyProtection="1">
      <alignment horizontal="center" vertical="center"/>
      <protection/>
    </xf>
    <xf numFmtId="0" fontId="39" fillId="33" borderId="12" xfId="0" applyFont="1" applyFill="1" applyBorder="1" applyAlignment="1" applyProtection="1">
      <alignment horizontal="left" vertical="center" wrapText="1"/>
      <protection/>
    </xf>
    <xf numFmtId="0" fontId="39" fillId="33" borderId="12" xfId="0" applyFont="1" applyFill="1" applyBorder="1" applyAlignment="1" applyProtection="1" quotePrefix="1">
      <alignment horizontal="center" vertical="center"/>
      <protection/>
    </xf>
    <xf numFmtId="191" fontId="39" fillId="33" borderId="12" xfId="42" applyNumberFormat="1" applyFont="1" applyFill="1" applyBorder="1" applyAlignment="1" applyProtection="1">
      <alignment vertical="center"/>
      <protection/>
    </xf>
    <xf numFmtId="0" fontId="37" fillId="33" borderId="12" xfId="0" applyFont="1" applyFill="1" applyBorder="1" applyAlignment="1" applyProtection="1">
      <alignment horizontal="center" vertical="center"/>
      <protection/>
    </xf>
    <xf numFmtId="0" fontId="35" fillId="33" borderId="13" xfId="0" applyFont="1" applyFill="1" applyBorder="1" applyAlignment="1" applyProtection="1" quotePrefix="1">
      <alignment horizontal="left" vertical="center" wrapText="1"/>
      <protection/>
    </xf>
    <xf numFmtId="0" fontId="35" fillId="33" borderId="13" xfId="0" applyFont="1" applyFill="1" applyBorder="1" applyAlignment="1" applyProtection="1">
      <alignment horizontal="center" vertical="center"/>
      <protection/>
    </xf>
    <xf numFmtId="0" fontId="4" fillId="33" borderId="0" xfId="0" applyFont="1" applyFill="1" applyBorder="1" applyAlignment="1" applyProtection="1" quotePrefix="1">
      <alignment horizontal="left" vertical="center"/>
      <protection/>
    </xf>
    <xf numFmtId="0" fontId="4" fillId="33" borderId="0" xfId="0" applyFont="1" applyFill="1" applyBorder="1" applyAlignment="1" applyProtection="1">
      <alignment horizontal="center" vertical="center"/>
      <protection/>
    </xf>
    <xf numFmtId="191" fontId="4" fillId="33" borderId="0" xfId="42" applyNumberFormat="1" applyFont="1" applyFill="1" applyBorder="1" applyAlignment="1" applyProtection="1">
      <alignment vertical="center"/>
      <protection/>
    </xf>
    <xf numFmtId="38" fontId="12" fillId="33" borderId="0" xfId="0" applyNumberFormat="1" applyFont="1" applyFill="1" applyBorder="1" applyAlignment="1">
      <alignment vertical="center"/>
    </xf>
    <xf numFmtId="38" fontId="12" fillId="33" borderId="0" xfId="0" applyNumberFormat="1" applyFont="1" applyFill="1" applyAlignment="1">
      <alignment horizontal="center" vertical="center"/>
    </xf>
    <xf numFmtId="38" fontId="12" fillId="33" borderId="0" xfId="0" applyNumberFormat="1" applyFont="1" applyFill="1" applyAlignment="1">
      <alignment vertical="center"/>
    </xf>
    <xf numFmtId="38" fontId="12" fillId="33" borderId="0" xfId="0" applyNumberFormat="1" applyFont="1" applyFill="1" applyAlignment="1" quotePrefix="1">
      <alignment vertical="center"/>
    </xf>
    <xf numFmtId="191" fontId="12" fillId="33" borderId="18" xfId="42" applyNumberFormat="1" applyFont="1" applyFill="1" applyBorder="1" applyAlignment="1">
      <alignment horizontal="center" vertical="center" wrapText="1"/>
    </xf>
    <xf numFmtId="38" fontId="10" fillId="33" borderId="11" xfId="57" applyNumberFormat="1" applyFont="1" applyFill="1" applyBorder="1" applyAlignment="1">
      <alignment horizontal="center" vertical="center" wrapText="1"/>
      <protection/>
    </xf>
    <xf numFmtId="191" fontId="10" fillId="33" borderId="11" xfId="42" applyNumberFormat="1" applyFont="1" applyFill="1" applyBorder="1" applyAlignment="1">
      <alignment horizontal="center" vertical="center" wrapText="1"/>
    </xf>
    <xf numFmtId="38" fontId="28" fillId="33" borderId="21" xfId="57" applyNumberFormat="1" applyFont="1" applyFill="1" applyBorder="1" applyAlignment="1" quotePrefix="1">
      <alignment horizontal="left" vertical="center" wrapText="1"/>
      <protection/>
    </xf>
    <xf numFmtId="38" fontId="12" fillId="33" borderId="21" xfId="57" applyNumberFormat="1" applyFont="1" applyFill="1" applyBorder="1" applyAlignment="1">
      <alignment horizontal="center" vertical="center" wrapText="1"/>
      <protection/>
    </xf>
    <xf numFmtId="191" fontId="12" fillId="33" borderId="21" xfId="42" applyNumberFormat="1" applyFont="1" applyFill="1" applyBorder="1" applyAlignment="1">
      <alignment vertical="center" wrapText="1"/>
    </xf>
    <xf numFmtId="38" fontId="41" fillId="33" borderId="12" xfId="57" applyNumberFormat="1" applyFont="1" applyFill="1" applyBorder="1" applyAlignment="1">
      <alignment vertical="center" wrapText="1"/>
      <protection/>
    </xf>
    <xf numFmtId="38" fontId="12" fillId="33" borderId="12" xfId="57" applyNumberFormat="1" applyFont="1" applyFill="1" applyBorder="1" applyAlignment="1" quotePrefix="1">
      <alignment horizontal="center" vertical="center" wrapText="1"/>
      <protection/>
    </xf>
    <xf numFmtId="191" fontId="12" fillId="33" borderId="12" xfId="42" applyNumberFormat="1" applyFont="1" applyFill="1" applyBorder="1" applyAlignment="1">
      <alignment vertical="center" wrapText="1"/>
    </xf>
    <xf numFmtId="38" fontId="41" fillId="33" borderId="12" xfId="57" applyNumberFormat="1" applyFont="1" applyFill="1" applyBorder="1" applyAlignment="1" quotePrefix="1">
      <alignment horizontal="left" vertical="center" wrapText="1"/>
      <protection/>
    </xf>
    <xf numFmtId="38" fontId="41" fillId="33" borderId="12" xfId="57" applyNumberFormat="1" applyFont="1" applyFill="1" applyBorder="1" applyAlignment="1">
      <alignment horizontal="left" vertical="center" wrapText="1"/>
      <protection/>
    </xf>
    <xf numFmtId="38" fontId="42" fillId="33" borderId="12" xfId="57" applyNumberFormat="1" applyFont="1" applyFill="1" applyBorder="1" applyAlignment="1">
      <alignment horizontal="left" vertical="center" wrapText="1"/>
      <protection/>
    </xf>
    <xf numFmtId="38" fontId="10" fillId="33" borderId="12" xfId="57" applyNumberFormat="1" applyFont="1" applyFill="1" applyBorder="1" applyAlignment="1" quotePrefix="1">
      <alignment horizontal="center" vertical="center" wrapText="1"/>
      <protection/>
    </xf>
    <xf numFmtId="191" fontId="10" fillId="33" borderId="12" xfId="42" applyNumberFormat="1" applyFont="1" applyFill="1" applyBorder="1" applyAlignment="1">
      <alignment vertical="center" wrapText="1"/>
    </xf>
    <xf numFmtId="191" fontId="12" fillId="0" borderId="12" xfId="42" applyNumberFormat="1" applyFont="1" applyFill="1" applyBorder="1" applyAlignment="1">
      <alignment vertical="center" wrapText="1"/>
    </xf>
    <xf numFmtId="38" fontId="28" fillId="33" borderId="12" xfId="57" applyNumberFormat="1" applyFont="1" applyFill="1" applyBorder="1" applyAlignment="1" quotePrefix="1">
      <alignment vertical="center" wrapText="1"/>
      <protection/>
    </xf>
    <xf numFmtId="38" fontId="10" fillId="33" borderId="12" xfId="57" applyNumberFormat="1" applyFont="1" applyFill="1" applyBorder="1" applyAlignment="1">
      <alignment horizontal="center" vertical="center" wrapText="1"/>
      <protection/>
    </xf>
    <xf numFmtId="38" fontId="28" fillId="33" borderId="12" xfId="57" applyNumberFormat="1" applyFont="1" applyFill="1" applyBorder="1" applyAlignment="1" quotePrefix="1">
      <alignment horizontal="left" vertical="center" wrapText="1"/>
      <protection/>
    </xf>
    <xf numFmtId="38" fontId="12" fillId="33" borderId="12" xfId="57" applyNumberFormat="1" applyFont="1" applyFill="1" applyBorder="1" applyAlignment="1">
      <alignment horizontal="center" vertical="center" wrapText="1"/>
      <protection/>
    </xf>
    <xf numFmtId="191" fontId="12" fillId="0" borderId="12" xfId="42" applyNumberFormat="1" applyFont="1" applyFill="1" applyBorder="1" applyAlignment="1">
      <alignment horizontal="right" vertical="center" wrapText="1"/>
    </xf>
    <xf numFmtId="38" fontId="43" fillId="33" borderId="12" xfId="57" applyNumberFormat="1" applyFont="1" applyFill="1" applyBorder="1" applyAlignment="1" quotePrefix="1">
      <alignment horizontal="center" vertical="center" wrapText="1"/>
      <protection/>
    </xf>
    <xf numFmtId="38" fontId="28" fillId="33" borderId="13" xfId="57" applyNumberFormat="1" applyFont="1" applyFill="1" applyBorder="1" applyAlignment="1" quotePrefix="1">
      <alignment horizontal="left" vertical="center" wrapText="1"/>
      <protection/>
    </xf>
    <xf numFmtId="38" fontId="12" fillId="33" borderId="13" xfId="57" applyNumberFormat="1" applyFont="1" applyFill="1" applyBorder="1" applyAlignment="1" quotePrefix="1">
      <alignment horizontal="center" vertical="center" wrapText="1"/>
      <protection/>
    </xf>
    <xf numFmtId="38" fontId="12" fillId="33" borderId="13" xfId="57" applyNumberFormat="1" applyFont="1" applyFill="1" applyBorder="1" applyAlignment="1">
      <alignment horizontal="center" vertical="center" wrapText="1"/>
      <protection/>
    </xf>
    <xf numFmtId="191" fontId="10" fillId="33" borderId="13" xfId="42" applyNumberFormat="1" applyFont="1" applyFill="1" applyBorder="1" applyAlignment="1">
      <alignment vertical="center" wrapText="1"/>
    </xf>
    <xf numFmtId="38" fontId="28" fillId="33" borderId="0" xfId="57" applyNumberFormat="1" applyFont="1" applyFill="1" applyBorder="1" applyAlignment="1" quotePrefix="1">
      <alignment horizontal="left" vertical="center" wrapText="1"/>
      <protection/>
    </xf>
    <xf numFmtId="38" fontId="12" fillId="33" borderId="0" xfId="57" applyNumberFormat="1" applyFont="1" applyFill="1" applyBorder="1" applyAlignment="1" quotePrefix="1">
      <alignment horizontal="center" vertical="center" wrapText="1"/>
      <protection/>
    </xf>
    <xf numFmtId="38" fontId="12" fillId="33" borderId="23" xfId="57" applyNumberFormat="1" applyFont="1" applyFill="1" applyBorder="1" applyAlignment="1">
      <alignment horizontal="center" vertical="center" wrapText="1"/>
      <protection/>
    </xf>
    <xf numFmtId="191" fontId="10" fillId="33" borderId="23" xfId="42" applyNumberFormat="1" applyFont="1" applyFill="1" applyBorder="1" applyAlignment="1">
      <alignment vertical="center" wrapText="1"/>
    </xf>
    <xf numFmtId="0" fontId="4" fillId="33" borderId="0" xfId="0" applyFont="1" applyFill="1" applyAlignment="1">
      <alignment vertical="center" wrapText="1"/>
    </xf>
    <xf numFmtId="38" fontId="12" fillId="33" borderId="0" xfId="57" applyNumberFormat="1" applyFont="1" applyFill="1" applyBorder="1" applyAlignment="1">
      <alignment vertical="center" wrapText="1"/>
      <protection/>
    </xf>
    <xf numFmtId="38" fontId="12" fillId="33" borderId="0" xfId="57" applyNumberFormat="1" applyFont="1" applyFill="1" applyAlignment="1" quotePrefix="1">
      <alignment horizontal="center" vertical="center" wrapText="1"/>
      <protection/>
    </xf>
    <xf numFmtId="0" fontId="5" fillId="0" borderId="0" xfId="0" applyFont="1" applyFill="1" applyBorder="1" applyAlignment="1">
      <alignment horizontal="center"/>
    </xf>
    <xf numFmtId="191" fontId="25" fillId="33" borderId="0" xfId="42" applyNumberFormat="1" applyFont="1" applyFill="1" applyBorder="1" applyAlignment="1" applyProtection="1">
      <alignment horizontal="center" vertical="center"/>
      <protection/>
    </xf>
    <xf numFmtId="0" fontId="8" fillId="0" borderId="11" xfId="0" applyFont="1" applyFill="1" applyBorder="1" applyAlignment="1">
      <alignment horizontal="center" vertical="center"/>
    </xf>
    <xf numFmtId="179" fontId="8" fillId="0" borderId="11" xfId="42" applyFont="1" applyFill="1" applyBorder="1" applyAlignment="1">
      <alignment horizontal="center" vertical="center"/>
    </xf>
    <xf numFmtId="191" fontId="28" fillId="33" borderId="11" xfId="42" applyNumberFormat="1" applyFont="1" applyFill="1" applyBorder="1" applyAlignment="1" applyProtection="1">
      <alignment horizontal="center" vertical="center"/>
      <protection/>
    </xf>
    <xf numFmtId="40" fontId="10" fillId="33" borderId="22" xfId="0" applyNumberFormat="1" applyFont="1" applyFill="1" applyBorder="1" applyAlignment="1" applyProtection="1">
      <alignment horizontal="left" vertical="center"/>
      <protection/>
    </xf>
    <xf numFmtId="1" fontId="10" fillId="33" borderId="22" xfId="0" applyNumberFormat="1" applyFont="1" applyFill="1" applyBorder="1" applyAlignment="1" applyProtection="1">
      <alignment horizontal="center" vertical="center"/>
      <protection/>
    </xf>
    <xf numFmtId="1" fontId="10" fillId="33" borderId="21" xfId="0" applyNumberFormat="1" applyFont="1" applyFill="1" applyBorder="1" applyAlignment="1" applyProtection="1">
      <alignment horizontal="center" vertical="center"/>
      <protection/>
    </xf>
    <xf numFmtId="40" fontId="10" fillId="33" borderId="12" xfId="0" applyNumberFormat="1" applyFont="1" applyFill="1" applyBorder="1" applyAlignment="1" applyProtection="1" quotePrefix="1">
      <alignment horizontal="left" vertical="center"/>
      <protection/>
    </xf>
    <xf numFmtId="1" fontId="10" fillId="33" borderId="12" xfId="0" applyNumberFormat="1" applyFont="1" applyFill="1" applyBorder="1" applyAlignment="1" applyProtection="1">
      <alignment horizontal="center" vertical="center"/>
      <protection/>
    </xf>
    <xf numFmtId="40" fontId="12" fillId="33" borderId="12" xfId="0" applyNumberFormat="1" applyFont="1" applyFill="1" applyBorder="1" applyAlignment="1" applyProtection="1" quotePrefix="1">
      <alignment horizontal="left" vertical="center"/>
      <protection/>
    </xf>
    <xf numFmtId="1" fontId="12" fillId="33" borderId="12" xfId="0" applyNumberFormat="1" applyFont="1" applyFill="1" applyBorder="1" applyAlignment="1" applyProtection="1" quotePrefix="1">
      <alignment horizontal="center" vertical="center"/>
      <protection/>
    </xf>
    <xf numFmtId="1" fontId="12" fillId="33" borderId="12" xfId="0" applyNumberFormat="1" applyFont="1" applyFill="1" applyBorder="1" applyAlignment="1" applyProtection="1">
      <alignment horizontal="center" vertical="center"/>
      <protection/>
    </xf>
    <xf numFmtId="1" fontId="12" fillId="33" borderId="12" xfId="0" applyNumberFormat="1" applyFont="1" applyFill="1" applyBorder="1" applyAlignment="1" quotePrefix="1">
      <alignment horizontal="center" vertical="center"/>
    </xf>
    <xf numFmtId="40" fontId="12" fillId="0" borderId="12" xfId="0" applyNumberFormat="1" applyFont="1" applyFill="1" applyBorder="1" applyAlignment="1" applyProtection="1" quotePrefix="1">
      <alignment horizontal="left" vertical="center"/>
      <protection/>
    </xf>
    <xf numFmtId="1" fontId="12" fillId="0" borderId="12" xfId="0" applyNumberFormat="1" applyFont="1" applyFill="1" applyBorder="1" applyAlignment="1" applyProtection="1">
      <alignment horizontal="center" vertical="center"/>
      <protection/>
    </xf>
    <xf numFmtId="40" fontId="44" fillId="0" borderId="12" xfId="0" applyNumberFormat="1" applyFont="1" applyFill="1" applyBorder="1" applyAlignment="1" applyProtection="1">
      <alignment horizontal="left" vertical="center"/>
      <protection/>
    </xf>
    <xf numFmtId="1" fontId="44" fillId="0" borderId="12" xfId="0" applyNumberFormat="1" applyFont="1" applyFill="1" applyBorder="1" applyAlignment="1" applyProtection="1" quotePrefix="1">
      <alignment horizontal="center" vertical="center"/>
      <protection/>
    </xf>
    <xf numFmtId="1" fontId="44" fillId="33" borderId="12" xfId="0" applyNumberFormat="1" applyFont="1" applyFill="1" applyBorder="1" applyAlignment="1" applyProtection="1">
      <alignment horizontal="center" vertical="center"/>
      <protection/>
    </xf>
    <xf numFmtId="40" fontId="44" fillId="0" borderId="12" xfId="0" applyNumberFormat="1" applyFont="1" applyFill="1" applyBorder="1" applyAlignment="1" applyProtection="1" quotePrefix="1">
      <alignment horizontal="left" vertical="center"/>
      <protection/>
    </xf>
    <xf numFmtId="40" fontId="10" fillId="0" borderId="12" xfId="0" applyNumberFormat="1" applyFont="1" applyFill="1" applyBorder="1" applyAlignment="1" applyProtection="1" quotePrefix="1">
      <alignment horizontal="left" vertical="center"/>
      <protection/>
    </xf>
    <xf numFmtId="1" fontId="10" fillId="0" borderId="12" xfId="0" applyNumberFormat="1" applyFont="1" applyFill="1" applyBorder="1" applyAlignment="1" applyProtection="1" quotePrefix="1">
      <alignment horizontal="center" vertical="center"/>
      <protection/>
    </xf>
    <xf numFmtId="1" fontId="10" fillId="33" borderId="12" xfId="0" applyNumberFormat="1" applyFont="1" applyFill="1" applyBorder="1" applyAlignment="1" applyProtection="1" quotePrefix="1">
      <alignment horizontal="center" vertical="center"/>
      <protection/>
    </xf>
    <xf numFmtId="1" fontId="12" fillId="0" borderId="12" xfId="0" applyNumberFormat="1" applyFont="1" applyFill="1" applyBorder="1" applyAlignment="1" applyProtection="1" quotePrefix="1">
      <alignment horizontal="center" vertical="center"/>
      <protection/>
    </xf>
    <xf numFmtId="40" fontId="10" fillId="0" borderId="12" xfId="0" applyNumberFormat="1" applyFont="1" applyFill="1" applyBorder="1" applyAlignment="1" applyProtection="1">
      <alignment horizontal="left" vertical="center"/>
      <protection/>
    </xf>
    <xf numFmtId="40" fontId="12" fillId="0" borderId="12" xfId="0" applyNumberFormat="1" applyFont="1" applyFill="1" applyBorder="1" applyAlignment="1" applyProtection="1">
      <alignment horizontal="left" vertical="center"/>
      <protection/>
    </xf>
    <xf numFmtId="193" fontId="6" fillId="0" borderId="0" xfId="0" applyNumberFormat="1" applyFont="1" applyAlignment="1">
      <alignment vertical="center"/>
    </xf>
    <xf numFmtId="1" fontId="10" fillId="0" borderId="12" xfId="0" applyNumberFormat="1" applyFont="1" applyFill="1" applyBorder="1" applyAlignment="1" quotePrefix="1">
      <alignment horizontal="center" vertical="center"/>
    </xf>
    <xf numFmtId="1" fontId="10" fillId="33" borderId="12" xfId="0" applyNumberFormat="1" applyFont="1" applyFill="1" applyBorder="1" applyAlignment="1">
      <alignment horizontal="center" vertical="center"/>
    </xf>
    <xf numFmtId="1" fontId="12" fillId="0" borderId="12" xfId="0" applyNumberFormat="1" applyFont="1" applyFill="1" applyBorder="1" applyAlignment="1" quotePrefix="1">
      <alignment horizontal="center" vertical="center"/>
    </xf>
    <xf numFmtId="1" fontId="12" fillId="33" borderId="12" xfId="0" applyNumberFormat="1" applyFont="1" applyFill="1" applyBorder="1" applyAlignment="1">
      <alignment horizontal="center" vertical="center"/>
    </xf>
    <xf numFmtId="40" fontId="12" fillId="0" borderId="15" xfId="0" applyNumberFormat="1" applyFont="1" applyFill="1" applyBorder="1" applyAlignment="1" applyProtection="1" quotePrefix="1">
      <alignment horizontal="left" vertical="center"/>
      <protection/>
    </xf>
    <xf numFmtId="194" fontId="12" fillId="0" borderId="15" xfId="0" applyNumberFormat="1" applyFont="1" applyFill="1" applyBorder="1" applyAlignment="1" applyProtection="1" quotePrefix="1">
      <alignment horizontal="center" vertical="center"/>
      <protection/>
    </xf>
    <xf numFmtId="194" fontId="12" fillId="33" borderId="13" xfId="0" applyNumberFormat="1" applyFont="1" applyFill="1" applyBorder="1" applyAlignment="1" applyProtection="1" quotePrefix="1">
      <alignment horizontal="center" vertical="center"/>
      <protection/>
    </xf>
    <xf numFmtId="40" fontId="10" fillId="0" borderId="13" xfId="0" applyNumberFormat="1" applyFont="1" applyFill="1" applyBorder="1" applyAlignment="1" applyProtection="1" quotePrefix="1">
      <alignment horizontal="center" vertical="center"/>
      <protection/>
    </xf>
    <xf numFmtId="1" fontId="10" fillId="0" borderId="13" xfId="0" applyNumberFormat="1" applyFont="1" applyFill="1" applyBorder="1" applyAlignment="1" applyProtection="1" quotePrefix="1">
      <alignment horizontal="center" vertical="center"/>
      <protection/>
    </xf>
    <xf numFmtId="0" fontId="4" fillId="0" borderId="0" xfId="0" applyFont="1" applyBorder="1" applyAlignment="1">
      <alignment vertical="center"/>
    </xf>
    <xf numFmtId="191" fontId="12" fillId="33" borderId="0" xfId="42" applyNumberFormat="1" applyFont="1" applyFill="1" applyBorder="1" applyAlignment="1" applyProtection="1">
      <alignment vertical="center"/>
      <protection/>
    </xf>
    <xf numFmtId="40" fontId="10" fillId="0" borderId="11" xfId="0" applyNumberFormat="1" applyFont="1" applyFill="1" applyBorder="1" applyAlignment="1" applyProtection="1">
      <alignment horizontal="center" vertical="center"/>
      <protection/>
    </xf>
    <xf numFmtId="1" fontId="10" fillId="0" borderId="11" xfId="0" applyNumberFormat="1" applyFont="1" applyFill="1" applyBorder="1" applyAlignment="1" applyProtection="1">
      <alignment horizontal="center" vertical="center" wrapText="1"/>
      <protection/>
    </xf>
    <xf numFmtId="40" fontId="10" fillId="0" borderId="21" xfId="0" applyNumberFormat="1" applyFont="1" applyFill="1" applyBorder="1" applyAlignment="1" applyProtection="1" quotePrefix="1">
      <alignment horizontal="left" vertical="center"/>
      <protection/>
    </xf>
    <xf numFmtId="1" fontId="10" fillId="0" borderId="21" xfId="0" applyNumberFormat="1" applyFont="1" applyFill="1" applyBorder="1" applyAlignment="1" applyProtection="1" quotePrefix="1">
      <alignment horizontal="center" vertical="center"/>
      <protection/>
    </xf>
    <xf numFmtId="1" fontId="10" fillId="33" borderId="22" xfId="0" applyNumberFormat="1" applyFont="1" applyFill="1" applyBorder="1" applyAlignment="1" applyProtection="1" quotePrefix="1">
      <alignment horizontal="center" vertical="center"/>
      <protection/>
    </xf>
    <xf numFmtId="40" fontId="12" fillId="0" borderId="24" xfId="0" applyNumberFormat="1" applyFont="1" applyFill="1" applyBorder="1" applyAlignment="1" applyProtection="1" quotePrefix="1">
      <alignment horizontal="left" vertical="center"/>
      <protection/>
    </xf>
    <xf numFmtId="1" fontId="12" fillId="0" borderId="24" xfId="0" applyNumberFormat="1" applyFont="1" applyFill="1" applyBorder="1" applyAlignment="1" applyProtection="1" quotePrefix="1">
      <alignment horizontal="center" vertical="center"/>
      <protection/>
    </xf>
    <xf numFmtId="1" fontId="12" fillId="33" borderId="13" xfId="0" applyNumberFormat="1" applyFont="1" applyFill="1" applyBorder="1" applyAlignment="1" applyProtection="1" quotePrefix="1">
      <alignment horizontal="center" vertical="center"/>
      <protection/>
    </xf>
    <xf numFmtId="40" fontId="10" fillId="0" borderId="11" xfId="0" applyNumberFormat="1" applyFont="1" applyFill="1" applyBorder="1" applyAlignment="1" applyProtection="1" quotePrefix="1">
      <alignment horizontal="center" vertical="center"/>
      <protection/>
    </xf>
    <xf numFmtId="1" fontId="10" fillId="0" borderId="11" xfId="0" applyNumberFormat="1" applyFont="1" applyFill="1" applyBorder="1" applyAlignment="1" applyProtection="1" quotePrefix="1">
      <alignment horizontal="center" vertical="center"/>
      <protection/>
    </xf>
    <xf numFmtId="1" fontId="10" fillId="33" borderId="11" xfId="0" applyNumberFormat="1" applyFont="1" applyFill="1" applyBorder="1" applyAlignment="1" applyProtection="1" quotePrefix="1">
      <alignment horizontal="center" vertical="center"/>
      <protection/>
    </xf>
    <xf numFmtId="179" fontId="8" fillId="0" borderId="0" xfId="42" applyFont="1" applyFill="1" applyBorder="1" applyAlignment="1">
      <alignment/>
    </xf>
    <xf numFmtId="0" fontId="8" fillId="0" borderId="0" xfId="0" applyFont="1" applyFill="1" applyBorder="1" applyAlignment="1">
      <alignment vertical="center"/>
    </xf>
    <xf numFmtId="179" fontId="6" fillId="0" borderId="0" xfId="42" applyFont="1" applyFill="1" applyBorder="1" applyAlignment="1">
      <alignment/>
    </xf>
    <xf numFmtId="0" fontId="6" fillId="0" borderId="0" xfId="0" applyFont="1" applyFill="1" applyBorder="1" applyAlignment="1">
      <alignment vertical="center"/>
    </xf>
    <xf numFmtId="193" fontId="6" fillId="0" borderId="0" xfId="42" applyNumberFormat="1" applyFont="1" applyFill="1" applyAlignment="1">
      <alignment/>
    </xf>
    <xf numFmtId="0" fontId="5" fillId="0" borderId="0" xfId="0" applyFont="1" applyFill="1" applyAlignment="1">
      <alignment horizontal="center" vertical="center"/>
    </xf>
    <xf numFmtId="1" fontId="10" fillId="33" borderId="11" xfId="0" applyNumberFormat="1" applyFont="1" applyFill="1" applyBorder="1" applyAlignment="1" applyProtection="1">
      <alignment horizontal="center" vertical="center" wrapText="1"/>
      <protection/>
    </xf>
    <xf numFmtId="194" fontId="35" fillId="33" borderId="13" xfId="42" applyNumberFormat="1" applyFont="1" applyFill="1" applyBorder="1" applyAlignment="1" applyProtection="1">
      <alignment vertical="center"/>
      <protection/>
    </xf>
    <xf numFmtId="191" fontId="8" fillId="0" borderId="19" xfId="42" applyNumberFormat="1" applyFont="1" applyBorder="1" applyAlignment="1">
      <alignment/>
    </xf>
    <xf numFmtId="38" fontId="12" fillId="33" borderId="12" xfId="42" applyNumberFormat="1" applyFont="1" applyFill="1" applyBorder="1" applyAlignment="1">
      <alignment vertical="center" wrapText="1"/>
    </xf>
    <xf numFmtId="0" fontId="6" fillId="0" borderId="22" xfId="0" applyFont="1" applyBorder="1" applyAlignment="1">
      <alignment vertical="center"/>
    </xf>
    <xf numFmtId="0" fontId="45" fillId="0" borderId="0" xfId="0" applyFont="1" applyAlignment="1">
      <alignment horizontal="left" vertical="top" wrapText="1" indent="2"/>
    </xf>
    <xf numFmtId="0" fontId="46" fillId="0" borderId="0" xfId="0" applyFont="1" applyAlignment="1">
      <alignment vertical="center"/>
    </xf>
    <xf numFmtId="191" fontId="4" fillId="0" borderId="0" xfId="42" applyNumberFormat="1" applyFont="1" applyFill="1" applyAlignment="1">
      <alignment/>
    </xf>
    <xf numFmtId="191" fontId="4" fillId="0" borderId="12" xfId="42" applyNumberFormat="1" applyFont="1" applyFill="1" applyBorder="1" applyAlignment="1">
      <alignment vertical="center" wrapText="1"/>
    </xf>
    <xf numFmtId="191" fontId="4" fillId="0" borderId="0" xfId="42" applyNumberFormat="1" applyFont="1" applyAlignment="1">
      <alignment vertical="center" wrapText="1"/>
    </xf>
    <xf numFmtId="191" fontId="37" fillId="0" borderId="0" xfId="42" applyNumberFormat="1" applyFont="1" applyAlignment="1">
      <alignment vertical="center" wrapText="1"/>
    </xf>
    <xf numFmtId="191" fontId="4" fillId="0" borderId="0" xfId="0" applyNumberFormat="1" applyFont="1" applyAlignment="1">
      <alignment vertical="center"/>
    </xf>
    <xf numFmtId="0" fontId="4" fillId="0" borderId="0" xfId="0" applyFont="1" applyAlignment="1">
      <alignment vertical="center"/>
    </xf>
    <xf numFmtId="191" fontId="4" fillId="0" borderId="18" xfId="42" applyNumberFormat="1" applyFont="1" applyBorder="1" applyAlignment="1">
      <alignment vertical="center" wrapText="1"/>
    </xf>
    <xf numFmtId="191" fontId="47" fillId="0" borderId="0" xfId="42" applyNumberFormat="1" applyFont="1" applyAlignment="1">
      <alignment vertical="center" wrapText="1"/>
    </xf>
    <xf numFmtId="191" fontId="12" fillId="0" borderId="0" xfId="42" applyNumberFormat="1" applyFont="1" applyFill="1" applyAlignment="1">
      <alignment vertical="center" wrapText="1"/>
    </xf>
    <xf numFmtId="191" fontId="12" fillId="0" borderId="18" xfId="42" applyNumberFormat="1" applyFont="1" applyFill="1" applyBorder="1" applyAlignment="1">
      <alignment vertical="center" wrapText="1"/>
    </xf>
    <xf numFmtId="191" fontId="12" fillId="0" borderId="18" xfId="42" applyNumberFormat="1" applyFont="1" applyBorder="1" applyAlignment="1">
      <alignment vertical="center" wrapText="1"/>
    </xf>
    <xf numFmtId="191" fontId="20" fillId="0" borderId="0" xfId="42" applyNumberFormat="1" applyFont="1" applyAlignment="1">
      <alignment vertical="center" wrapText="1"/>
    </xf>
    <xf numFmtId="191" fontId="12" fillId="0" borderId="0" xfId="42" applyNumberFormat="1" applyFont="1" applyBorder="1" applyAlignment="1">
      <alignment vertical="center" wrapText="1"/>
    </xf>
    <xf numFmtId="193" fontId="35" fillId="33" borderId="13" xfId="42" applyNumberFormat="1" applyFont="1" applyFill="1" applyBorder="1" applyAlignment="1" applyProtection="1">
      <alignment vertical="center"/>
      <protection/>
    </xf>
    <xf numFmtId="40" fontId="12" fillId="33" borderId="12" xfId="0" applyNumberFormat="1" applyFont="1" applyFill="1" applyBorder="1" applyAlignment="1" applyProtection="1">
      <alignment horizontal="left" vertical="center"/>
      <protection/>
    </xf>
    <xf numFmtId="0" fontId="0" fillId="0" borderId="0" xfId="0" applyAlignment="1">
      <alignment vertical="center"/>
    </xf>
    <xf numFmtId="0" fontId="6" fillId="0" borderId="0" xfId="0" applyFont="1" applyAlignment="1">
      <alignment vertical="center"/>
    </xf>
    <xf numFmtId="191" fontId="37" fillId="0" borderId="0" xfId="42" applyNumberFormat="1" applyFont="1" applyBorder="1" applyAlignment="1">
      <alignment horizontal="center" vertical="top" wrapText="1"/>
    </xf>
    <xf numFmtId="191" fontId="35" fillId="0" borderId="0" xfId="42" applyNumberFormat="1" applyFont="1" applyBorder="1" applyAlignment="1">
      <alignment horizontal="center" vertical="top" wrapText="1"/>
    </xf>
    <xf numFmtId="0" fontId="13" fillId="0" borderId="0" xfId="0" applyFont="1" applyBorder="1" applyAlignment="1">
      <alignment horizontal="center" vertical="top" wrapText="1"/>
    </xf>
    <xf numFmtId="0" fontId="4" fillId="0" borderId="0" xfId="0" applyFont="1" applyBorder="1" applyAlignment="1">
      <alignment horizontal="center" vertical="top" wrapText="1"/>
    </xf>
    <xf numFmtId="0" fontId="6" fillId="0" borderId="0" xfId="0" applyFont="1" applyAlignment="1">
      <alignment horizontal="left" vertical="center" wrapText="1"/>
    </xf>
    <xf numFmtId="193" fontId="12" fillId="0" borderId="0" xfId="42" applyNumberFormat="1" applyFont="1" applyAlignment="1">
      <alignment wrapText="1"/>
    </xf>
    <xf numFmtId="193" fontId="10" fillId="0" borderId="0" xfId="42" applyNumberFormat="1" applyFont="1" applyAlignment="1">
      <alignment wrapText="1"/>
    </xf>
    <xf numFmtId="193" fontId="12" fillId="0" borderId="0" xfId="42" applyNumberFormat="1" applyFont="1" applyBorder="1" applyAlignment="1">
      <alignment wrapText="1"/>
    </xf>
    <xf numFmtId="191" fontId="37" fillId="0" borderId="12" xfId="42" applyNumberFormat="1" applyFont="1" applyBorder="1" applyAlignment="1">
      <alignment wrapText="1"/>
    </xf>
    <xf numFmtId="191" fontId="37" fillId="0" borderId="12" xfId="42" applyNumberFormat="1" applyFont="1" applyBorder="1" applyAlignment="1">
      <alignment horizontal="center" wrapText="1"/>
    </xf>
    <xf numFmtId="191" fontId="35" fillId="0" borderId="12" xfId="42" applyNumberFormat="1" applyFont="1" applyBorder="1" applyAlignment="1">
      <alignment wrapText="1"/>
    </xf>
    <xf numFmtId="191" fontId="35" fillId="0" borderId="12" xfId="42" applyNumberFormat="1" applyFont="1" applyBorder="1" applyAlignment="1">
      <alignment horizontal="center" wrapText="1"/>
    </xf>
    <xf numFmtId="0" fontId="36" fillId="0" borderId="25" xfId="0" applyFont="1" applyBorder="1" applyAlignment="1">
      <alignment horizontal="left" wrapText="1"/>
    </xf>
    <xf numFmtId="191" fontId="37" fillId="0" borderId="15" xfId="42" applyNumberFormat="1" applyFont="1" applyBorder="1" applyAlignment="1">
      <alignment wrapText="1"/>
    </xf>
    <xf numFmtId="191" fontId="37" fillId="0" borderId="15" xfId="42" applyNumberFormat="1" applyFont="1" applyBorder="1" applyAlignment="1">
      <alignment horizontal="center" wrapText="1"/>
    </xf>
    <xf numFmtId="0" fontId="13" fillId="0" borderId="14" xfId="0" applyFont="1" applyBorder="1" applyAlignment="1">
      <alignment horizontal="center" wrapText="1"/>
    </xf>
    <xf numFmtId="0" fontId="13" fillId="0" borderId="12" xfId="0" applyFont="1" applyBorder="1" applyAlignment="1">
      <alignment wrapText="1"/>
    </xf>
    <xf numFmtId="0" fontId="11" fillId="0" borderId="12" xfId="0" applyFont="1" applyBorder="1" applyAlignment="1" quotePrefix="1">
      <alignment wrapText="1"/>
    </xf>
    <xf numFmtId="0" fontId="11" fillId="0" borderId="12" xfId="0" applyFont="1" applyBorder="1" applyAlignment="1">
      <alignment wrapText="1"/>
    </xf>
    <xf numFmtId="0" fontId="13" fillId="0" borderId="12" xfId="0" applyFont="1" applyBorder="1" applyAlignment="1">
      <alignment horizontal="center" wrapText="1"/>
    </xf>
    <xf numFmtId="0" fontId="13" fillId="0" borderId="12" xfId="0" applyFont="1" applyBorder="1" applyAlignment="1">
      <alignment horizontal="left" wrapText="1"/>
    </xf>
    <xf numFmtId="0" fontId="13" fillId="0" borderId="15" xfId="0" applyFont="1" applyBorder="1" applyAlignment="1">
      <alignment wrapText="1"/>
    </xf>
    <xf numFmtId="0" fontId="11" fillId="0" borderId="0" xfId="0" applyFont="1" applyAlignment="1">
      <alignment vertical="center" wrapText="1"/>
    </xf>
    <xf numFmtId="191" fontId="28" fillId="33" borderId="11" xfId="42" applyNumberFormat="1" applyFont="1" applyFill="1" applyBorder="1" applyAlignment="1" applyProtection="1">
      <alignment horizontal="center" vertical="center" wrapText="1"/>
      <protection/>
    </xf>
    <xf numFmtId="210" fontId="29" fillId="0" borderId="10" xfId="0" applyNumberFormat="1" applyFont="1" applyFill="1" applyBorder="1" applyAlignment="1" applyProtection="1" quotePrefix="1">
      <alignment horizontal="left" vertical="center"/>
      <protection/>
    </xf>
    <xf numFmtId="1" fontId="12" fillId="0" borderId="10" xfId="0" applyNumberFormat="1" applyFont="1" applyFill="1" applyBorder="1" applyAlignment="1" applyProtection="1">
      <alignment horizontal="center" vertical="center"/>
      <protection/>
    </xf>
    <xf numFmtId="191" fontId="12" fillId="0" borderId="10" xfId="42" applyNumberFormat="1" applyFont="1" applyFill="1" applyBorder="1" applyAlignment="1" applyProtection="1">
      <alignment vertical="center"/>
      <protection/>
    </xf>
    <xf numFmtId="210" fontId="29" fillId="0" borderId="12" xfId="0" applyNumberFormat="1" applyFont="1" applyFill="1" applyBorder="1" applyAlignment="1" applyProtection="1" quotePrefix="1">
      <alignment horizontal="left" vertical="center"/>
      <protection/>
    </xf>
    <xf numFmtId="191" fontId="12" fillId="0" borderId="12" xfId="42" applyNumberFormat="1" applyFont="1" applyFill="1" applyBorder="1" applyAlignment="1" applyProtection="1">
      <alignment vertical="center"/>
      <protection/>
    </xf>
    <xf numFmtId="179" fontId="12" fillId="0" borderId="12" xfId="42" applyFont="1" applyFill="1" applyBorder="1" applyAlignment="1" applyProtection="1">
      <alignment vertical="center"/>
      <protection/>
    </xf>
    <xf numFmtId="210" fontId="29" fillId="0" borderId="13" xfId="0" applyNumberFormat="1" applyFont="1" applyFill="1" applyBorder="1" applyAlignment="1" applyProtection="1" quotePrefix="1">
      <alignment horizontal="left" vertical="center"/>
      <protection/>
    </xf>
    <xf numFmtId="1" fontId="12" fillId="0" borderId="13" xfId="0" applyNumberFormat="1" applyFont="1" applyFill="1" applyBorder="1" applyAlignment="1" applyProtection="1">
      <alignment horizontal="center" vertical="center"/>
      <protection/>
    </xf>
    <xf numFmtId="191" fontId="12" fillId="0" borderId="13" xfId="42" applyNumberFormat="1" applyFont="1" applyFill="1" applyBorder="1" applyAlignment="1" applyProtection="1">
      <alignment vertical="center"/>
      <protection/>
    </xf>
    <xf numFmtId="0" fontId="22" fillId="0" borderId="0" xfId="0" applyFont="1" applyAlignment="1">
      <alignment/>
    </xf>
    <xf numFmtId="0" fontId="50" fillId="0" borderId="0" xfId="0" applyFont="1" applyAlignment="1">
      <alignment vertical="center"/>
    </xf>
    <xf numFmtId="0" fontId="51" fillId="0" borderId="0" xfId="0" applyFont="1" applyAlignment="1">
      <alignment/>
    </xf>
    <xf numFmtId="0" fontId="3" fillId="0" borderId="0" xfId="0" applyFont="1" applyAlignment="1">
      <alignment vertical="center"/>
    </xf>
    <xf numFmtId="191" fontId="5" fillId="0" borderId="11" xfId="42" applyNumberFormat="1" applyFont="1" applyBorder="1" applyAlignment="1">
      <alignment vertical="center"/>
    </xf>
    <xf numFmtId="0" fontId="6" fillId="0" borderId="14" xfId="0" applyFont="1" applyBorder="1" applyAlignment="1">
      <alignment vertical="center"/>
    </xf>
    <xf numFmtId="191" fontId="6" fillId="0" borderId="14" xfId="42" applyNumberFormat="1" applyFont="1" applyBorder="1" applyAlignment="1">
      <alignment vertical="center"/>
    </xf>
    <xf numFmtId="191" fontId="6" fillId="0" borderId="12" xfId="42" applyNumberFormat="1" applyFont="1" applyBorder="1" applyAlignment="1">
      <alignment vertical="center"/>
    </xf>
    <xf numFmtId="0" fontId="6" fillId="0" borderId="15" xfId="0" applyFont="1" applyBorder="1" applyAlignment="1">
      <alignment vertical="center"/>
    </xf>
    <xf numFmtId="191" fontId="6" fillId="0" borderId="15" xfId="42" applyNumberFormat="1" applyFont="1" applyBorder="1" applyAlignment="1">
      <alignment vertical="center"/>
    </xf>
    <xf numFmtId="191" fontId="6" fillId="0" borderId="13" xfId="42" applyNumberFormat="1" applyFont="1" applyBorder="1" applyAlignment="1">
      <alignment vertical="center"/>
    </xf>
    <xf numFmtId="0" fontId="6" fillId="0" borderId="11" xfId="0" applyFont="1" applyBorder="1" applyAlignment="1">
      <alignment vertical="center"/>
    </xf>
    <xf numFmtId="191" fontId="6" fillId="0" borderId="11" xfId="42" applyNumberFormat="1" applyFont="1" applyBorder="1" applyAlignment="1">
      <alignment vertical="center"/>
    </xf>
    <xf numFmtId="0" fontId="6" fillId="0" borderId="10" xfId="0" applyFont="1" applyBorder="1" applyAlignment="1">
      <alignment vertical="center"/>
    </xf>
    <xf numFmtId="191" fontId="6" fillId="0" borderId="10" xfId="42" applyNumberFormat="1" applyFont="1" applyBorder="1" applyAlignment="1">
      <alignment vertical="center"/>
    </xf>
    <xf numFmtId="191" fontId="6" fillId="0" borderId="22" xfId="42" applyNumberFormat="1" applyFont="1" applyBorder="1" applyAlignment="1">
      <alignment vertical="center"/>
    </xf>
    <xf numFmtId="0" fontId="5" fillId="0" borderId="0" xfId="0" applyFont="1" applyAlignment="1">
      <alignment horizontal="left" vertical="center"/>
    </xf>
    <xf numFmtId="179" fontId="5" fillId="0" borderId="0" xfId="42" applyFont="1" applyFill="1" applyBorder="1" applyAlignment="1">
      <alignment horizontal="center"/>
    </xf>
    <xf numFmtId="38" fontId="12" fillId="33" borderId="0" xfId="57" applyNumberFormat="1" applyFont="1" applyFill="1" applyAlignment="1" quotePrefix="1">
      <alignment vertical="center" wrapText="1"/>
      <protection/>
    </xf>
    <xf numFmtId="38" fontId="12" fillId="33" borderId="0" xfId="57" applyNumberFormat="1" applyFont="1" applyFill="1" applyAlignment="1">
      <alignment horizontal="center" vertical="center" wrapText="1"/>
      <protection/>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38" fontId="13" fillId="33" borderId="0" xfId="0" applyNumberFormat="1" applyFont="1" applyFill="1" applyAlignment="1" quotePrefix="1">
      <alignment horizontal="center" vertical="center"/>
    </xf>
    <xf numFmtId="0" fontId="5" fillId="0" borderId="0" xfId="0" applyFont="1" applyFill="1" applyAlignment="1">
      <alignment horizontal="center"/>
    </xf>
    <xf numFmtId="14" fontId="5" fillId="0" borderId="0" xfId="0" applyNumberFormat="1" applyFont="1" applyFill="1" applyBorder="1" applyAlignment="1">
      <alignment horizontal="center"/>
    </xf>
    <xf numFmtId="0" fontId="5" fillId="0" borderId="0" xfId="0" applyFont="1" applyFill="1" applyBorder="1" applyAlignment="1">
      <alignment horizontal="center"/>
    </xf>
    <xf numFmtId="193" fontId="6" fillId="0" borderId="0" xfId="42" applyNumberFormat="1" applyFont="1" applyFill="1" applyAlignment="1">
      <alignment horizontal="center"/>
    </xf>
    <xf numFmtId="40" fontId="14" fillId="0" borderId="0" xfId="0" applyNumberFormat="1" applyFont="1" applyFill="1" applyBorder="1" applyAlignment="1" applyProtection="1" quotePrefix="1">
      <alignment horizontal="center" vertical="center"/>
      <protection/>
    </xf>
    <xf numFmtId="38" fontId="12" fillId="33" borderId="0" xfId="0" applyNumberFormat="1" applyFont="1" applyFill="1" applyBorder="1" applyAlignment="1">
      <alignment horizontal="center" vertical="center"/>
    </xf>
    <xf numFmtId="38" fontId="12" fillId="33" borderId="0" xfId="0" applyNumberFormat="1" applyFont="1" applyFill="1" applyAlignment="1" quotePrefix="1">
      <alignment horizontal="center" vertical="center"/>
    </xf>
    <xf numFmtId="0" fontId="6" fillId="0" borderId="0" xfId="0" applyFont="1" applyAlignment="1">
      <alignment horizontal="center" vertical="center"/>
    </xf>
    <xf numFmtId="38" fontId="12" fillId="33" borderId="0" xfId="0" applyNumberFormat="1" applyFont="1" applyFill="1" applyAlignment="1">
      <alignment horizontal="center" vertical="center"/>
    </xf>
    <xf numFmtId="191" fontId="8" fillId="33" borderId="26" xfId="42" applyNumberFormat="1" applyFont="1" applyFill="1" applyBorder="1" applyAlignment="1">
      <alignment horizontal="center" vertical="center" wrapText="1"/>
    </xf>
    <xf numFmtId="191" fontId="8" fillId="33" borderId="27" xfId="42" applyNumberFormat="1" applyFont="1" applyFill="1" applyBorder="1" applyAlignment="1">
      <alignment horizontal="center" vertical="center" wrapText="1"/>
    </xf>
    <xf numFmtId="0" fontId="29" fillId="33" borderId="0" xfId="0" applyFont="1" applyFill="1" applyAlignment="1">
      <alignment horizontal="center" vertical="center"/>
    </xf>
    <xf numFmtId="0" fontId="7" fillId="33" borderId="0" xfId="0" applyFont="1" applyFill="1" applyBorder="1" applyAlignment="1" applyProtection="1">
      <alignment horizontal="center" vertical="center"/>
      <protection/>
    </xf>
    <xf numFmtId="0" fontId="3" fillId="33" borderId="0" xfId="0" applyFont="1" applyFill="1" applyBorder="1" applyAlignment="1">
      <alignment horizontal="center" vertical="center"/>
    </xf>
    <xf numFmtId="191" fontId="25" fillId="33" borderId="18" xfId="42" applyNumberFormat="1" applyFont="1" applyFill="1" applyBorder="1" applyAlignment="1" quotePrefix="1">
      <alignment horizontal="center" vertical="center"/>
    </xf>
    <xf numFmtId="38" fontId="40" fillId="33" borderId="0" xfId="57" applyNumberFormat="1" applyFont="1" applyFill="1" applyAlignment="1">
      <alignment horizontal="center" vertical="center" wrapText="1"/>
      <protection/>
    </xf>
    <xf numFmtId="38" fontId="14" fillId="33" borderId="0" xfId="57" applyNumberFormat="1" applyFont="1" applyFill="1" applyAlignment="1">
      <alignment horizontal="center" vertical="center" wrapText="1"/>
      <protection/>
    </xf>
    <xf numFmtId="38" fontId="29" fillId="33" borderId="0" xfId="57" applyNumberFormat="1" applyFont="1" applyFill="1" applyAlignment="1">
      <alignment horizontal="center" vertical="center" wrapText="1"/>
      <protection/>
    </xf>
    <xf numFmtId="191" fontId="12" fillId="33" borderId="0" xfId="42" applyNumberFormat="1" applyFont="1" applyFill="1" applyBorder="1" applyAlignment="1">
      <alignment horizontal="center" vertical="center" wrapText="1"/>
    </xf>
    <xf numFmtId="38" fontId="11" fillId="33" borderId="0" xfId="0" applyNumberFormat="1" applyFont="1" applyFill="1" applyAlignment="1" quotePrefix="1">
      <alignment horizontal="center" vertical="center"/>
    </xf>
    <xf numFmtId="0" fontId="9"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top" wrapText="1"/>
    </xf>
    <xf numFmtId="0" fontId="10" fillId="0" borderId="0" xfId="0" applyFont="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horizontal="center" vertical="top"/>
    </xf>
    <xf numFmtId="0" fontId="24" fillId="0" borderId="0" xfId="0" applyFont="1" applyAlignment="1">
      <alignment horizontal="center" vertical="center"/>
    </xf>
    <xf numFmtId="0" fontId="44" fillId="0" borderId="0" xfId="0" applyFont="1" applyAlignment="1">
      <alignment horizontal="center" vertical="top"/>
    </xf>
    <xf numFmtId="0" fontId="13" fillId="0" borderId="0" xfId="0" applyFont="1" applyAlignment="1">
      <alignment horizontal="left" vertical="top" wrapText="1"/>
    </xf>
    <xf numFmtId="0" fontId="0" fillId="0" borderId="0" xfId="0" applyAlignment="1">
      <alignment vertical="center"/>
    </xf>
    <xf numFmtId="0" fontId="11" fillId="0" borderId="0" xfId="0" applyFont="1" applyAlignment="1">
      <alignment horizontal="justify" vertical="top" wrapText="1"/>
    </xf>
    <xf numFmtId="0" fontId="6" fillId="0" borderId="0" xfId="0" applyFont="1" applyAlignment="1">
      <alignment wrapText="1"/>
    </xf>
    <xf numFmtId="0" fontId="17" fillId="0" borderId="0" xfId="0" applyFont="1" applyAlignment="1">
      <alignment horizontal="center" vertical="top" wrapText="1"/>
    </xf>
    <xf numFmtId="0" fontId="14" fillId="0" borderId="0" xfId="0" applyFont="1" applyAlignment="1">
      <alignment horizontal="center"/>
    </xf>
    <xf numFmtId="0" fontId="31" fillId="0" borderId="0" xfId="0" applyFont="1" applyAlignment="1">
      <alignment horizontal="center"/>
    </xf>
    <xf numFmtId="0" fontId="13" fillId="0" borderId="10" xfId="0" applyFont="1" applyBorder="1" applyAlignment="1">
      <alignment horizontal="center" vertical="top" wrapText="1"/>
    </xf>
    <xf numFmtId="0" fontId="0" fillId="0" borderId="13" xfId="0" applyBorder="1" applyAlignment="1">
      <alignment horizontal="center" vertical="top" wrapText="1"/>
    </xf>
    <xf numFmtId="0" fontId="6" fillId="0" borderId="0" xfId="0" applyFont="1" applyAlignment="1">
      <alignment horizontal="justify"/>
    </xf>
    <xf numFmtId="0" fontId="6" fillId="0" borderId="0" xfId="0" applyFont="1" applyAlignment="1">
      <alignment vertical="center"/>
    </xf>
    <xf numFmtId="0" fontId="16" fillId="0" borderId="0" xfId="0" applyFont="1" applyAlignment="1">
      <alignment wrapText="1"/>
    </xf>
    <xf numFmtId="0" fontId="0" fillId="0" borderId="0" xfId="0" applyAlignment="1">
      <alignment vertical="center" wrapText="1"/>
    </xf>
    <xf numFmtId="0" fontId="11" fillId="0" borderId="0" xfId="0" applyFont="1" applyAlignment="1">
      <alignment horizontal="justify"/>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CTT - G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78"/>
  <sheetViews>
    <sheetView zoomScalePageLayoutView="0" workbookViewId="0" topLeftCell="A27">
      <selection activeCell="B72" sqref="B72"/>
    </sheetView>
  </sheetViews>
  <sheetFormatPr defaultColWidth="9.00390625" defaultRowHeight="16.5"/>
  <cols>
    <col min="2" max="2" width="38.875" style="0" bestFit="1" customWidth="1"/>
    <col min="3" max="3" width="19.25390625" style="0" customWidth="1"/>
    <col min="4" max="4" width="18.50390625" style="0" customWidth="1"/>
  </cols>
  <sheetData>
    <row r="1" spans="1:4" ht="17.25">
      <c r="A1" s="365" t="s">
        <v>35</v>
      </c>
      <c r="B1" s="365"/>
      <c r="C1" s="366"/>
      <c r="D1" s="366"/>
    </row>
    <row r="2" spans="1:4" ht="17.25">
      <c r="A2" s="367" t="s">
        <v>101</v>
      </c>
      <c r="B2" s="367"/>
      <c r="C2" s="366"/>
      <c r="D2" s="366"/>
    </row>
    <row r="3" spans="1:4" ht="17.25">
      <c r="A3" s="367" t="s">
        <v>102</v>
      </c>
      <c r="B3" s="367"/>
      <c r="C3" s="1"/>
      <c r="D3" s="1"/>
    </row>
    <row r="4" spans="1:4" ht="18.75">
      <c r="A4" s="385" t="s">
        <v>36</v>
      </c>
      <c r="B4" s="385"/>
      <c r="C4" s="385"/>
      <c r="D4" s="385"/>
    </row>
    <row r="5" spans="1:4" ht="17.25">
      <c r="A5" s="1"/>
      <c r="B5" s="6"/>
      <c r="C5" s="1"/>
      <c r="D5" s="1"/>
    </row>
    <row r="6" spans="1:4" ht="18.75">
      <c r="A6" s="385" t="s">
        <v>37</v>
      </c>
      <c r="B6" s="385"/>
      <c r="C6" s="385"/>
      <c r="D6" s="385"/>
    </row>
    <row r="7" spans="1:4" ht="18.75">
      <c r="A7" s="385" t="s">
        <v>103</v>
      </c>
      <c r="B7" s="385"/>
      <c r="C7" s="385"/>
      <c r="D7" s="385"/>
    </row>
    <row r="8" spans="1:4" ht="17.25">
      <c r="A8" s="1"/>
      <c r="B8" s="1"/>
      <c r="C8" s="1"/>
      <c r="D8" s="1"/>
    </row>
    <row r="9" spans="1:4" ht="18.75">
      <c r="A9" s="5" t="s">
        <v>38</v>
      </c>
      <c r="B9" s="386" t="s">
        <v>39</v>
      </c>
      <c r="C9" s="386"/>
      <c r="D9" s="386"/>
    </row>
    <row r="10" spans="1:4" ht="17.25">
      <c r="A10" s="1"/>
      <c r="B10" s="6"/>
      <c r="C10" s="1"/>
      <c r="D10" s="1"/>
    </row>
    <row r="11" spans="1:4" ht="18" customHeight="1">
      <c r="A11" s="144" t="s">
        <v>164</v>
      </c>
      <c r="B11" s="144" t="s">
        <v>40</v>
      </c>
      <c r="C11" s="144" t="s">
        <v>460</v>
      </c>
      <c r="D11" s="144" t="s">
        <v>461</v>
      </c>
    </row>
    <row r="12" spans="1:4" ht="18" customHeight="1">
      <c r="A12" s="144" t="s">
        <v>38</v>
      </c>
      <c r="B12" s="156" t="s">
        <v>41</v>
      </c>
      <c r="C12" s="369">
        <f>SUM(C13:C17)</f>
        <v>642605749711</v>
      </c>
      <c r="D12" s="369">
        <f>SUM(D13:D17)</f>
        <v>608559910723</v>
      </c>
    </row>
    <row r="13" spans="1:4" ht="18" customHeight="1">
      <c r="A13" s="370">
        <v>1</v>
      </c>
      <c r="B13" s="370" t="s">
        <v>42</v>
      </c>
      <c r="C13" s="371">
        <v>50478113150</v>
      </c>
      <c r="D13" s="371">
        <v>86526107368</v>
      </c>
    </row>
    <row r="14" spans="1:4" ht="18" customHeight="1">
      <c r="A14" s="7">
        <v>2</v>
      </c>
      <c r="B14" s="7" t="s">
        <v>43</v>
      </c>
      <c r="C14" s="372">
        <v>64064782000</v>
      </c>
      <c r="D14" s="372">
        <v>1000000000</v>
      </c>
    </row>
    <row r="15" spans="1:4" ht="18" customHeight="1">
      <c r="A15" s="7">
        <v>3</v>
      </c>
      <c r="B15" s="7" t="s">
        <v>44</v>
      </c>
      <c r="C15" s="372">
        <v>189011901357</v>
      </c>
      <c r="D15" s="372">
        <v>203086433297</v>
      </c>
    </row>
    <row r="16" spans="1:4" ht="18" customHeight="1">
      <c r="A16" s="7">
        <v>4</v>
      </c>
      <c r="B16" s="7" t="s">
        <v>45</v>
      </c>
      <c r="C16" s="372">
        <v>258718031620</v>
      </c>
      <c r="D16" s="372">
        <v>230030173251</v>
      </c>
    </row>
    <row r="17" spans="1:4" ht="18" customHeight="1">
      <c r="A17" s="373">
        <v>5</v>
      </c>
      <c r="B17" s="373" t="s">
        <v>46</v>
      </c>
      <c r="C17" s="374">
        <v>80332921584</v>
      </c>
      <c r="D17" s="374">
        <v>87917196807</v>
      </c>
    </row>
    <row r="18" spans="1:4" ht="18" customHeight="1">
      <c r="A18" s="144" t="s">
        <v>47</v>
      </c>
      <c r="B18" s="156" t="s">
        <v>48</v>
      </c>
      <c r="C18" s="369">
        <f>C19+C20+C25+C26+C27</f>
        <v>527386980084</v>
      </c>
      <c r="D18" s="369">
        <f>D19+D20+D25+D26+D27</f>
        <v>503001472743</v>
      </c>
    </row>
    <row r="19" spans="1:4" ht="18" customHeight="1">
      <c r="A19" s="370">
        <v>1</v>
      </c>
      <c r="B19" s="370" t="s">
        <v>49</v>
      </c>
      <c r="C19" s="371">
        <v>0</v>
      </c>
      <c r="D19" s="371">
        <v>0</v>
      </c>
    </row>
    <row r="20" spans="1:4" ht="18" customHeight="1">
      <c r="A20" s="7">
        <v>2</v>
      </c>
      <c r="B20" s="7" t="s">
        <v>50</v>
      </c>
      <c r="C20" s="372">
        <f>SUM(C21:C24)</f>
        <v>517583705496</v>
      </c>
      <c r="D20" s="372">
        <f>SUM(D21:D24)</f>
        <v>486234206232</v>
      </c>
    </row>
    <row r="21" spans="1:4" ht="18" customHeight="1">
      <c r="A21" s="7"/>
      <c r="B21" s="7" t="s">
        <v>51</v>
      </c>
      <c r="C21" s="372">
        <v>487577984143</v>
      </c>
      <c r="D21" s="372">
        <v>480445692357</v>
      </c>
    </row>
    <row r="22" spans="1:4" ht="18" customHeight="1">
      <c r="A22" s="7"/>
      <c r="B22" s="7" t="s">
        <v>52</v>
      </c>
      <c r="C22" s="372"/>
      <c r="D22" s="372"/>
    </row>
    <row r="23" spans="1:4" ht="18" customHeight="1">
      <c r="A23" s="7"/>
      <c r="B23" s="7" t="s">
        <v>53</v>
      </c>
      <c r="C23" s="372"/>
      <c r="D23" s="372"/>
    </row>
    <row r="24" spans="1:4" ht="18" customHeight="1">
      <c r="A24" s="7"/>
      <c r="B24" s="7" t="s">
        <v>54</v>
      </c>
      <c r="C24" s="372">
        <v>30005721353</v>
      </c>
      <c r="D24" s="372">
        <v>5788513875</v>
      </c>
    </row>
    <row r="25" spans="1:4" ht="18" customHeight="1">
      <c r="A25" s="7">
        <v>3</v>
      </c>
      <c r="B25" s="7" t="s">
        <v>55</v>
      </c>
      <c r="C25" s="372"/>
      <c r="D25" s="372"/>
    </row>
    <row r="26" spans="1:4" ht="18" customHeight="1">
      <c r="A26" s="7">
        <v>4</v>
      </c>
      <c r="B26" s="7" t="s">
        <v>56</v>
      </c>
      <c r="C26" s="372">
        <v>1104958400</v>
      </c>
      <c r="D26" s="372">
        <v>1104958400</v>
      </c>
    </row>
    <row r="27" spans="1:4" ht="18" customHeight="1">
      <c r="A27" s="8">
        <v>5</v>
      </c>
      <c r="B27" s="8" t="s">
        <v>57</v>
      </c>
      <c r="C27" s="375">
        <v>8698316188</v>
      </c>
      <c r="D27" s="375">
        <v>15662308111</v>
      </c>
    </row>
    <row r="28" spans="1:4" ht="18" customHeight="1">
      <c r="A28" s="144" t="s">
        <v>58</v>
      </c>
      <c r="B28" s="156" t="s">
        <v>287</v>
      </c>
      <c r="C28" s="369">
        <f>C12+C18</f>
        <v>1169992729795</v>
      </c>
      <c r="D28" s="369">
        <f>D12+D18</f>
        <v>1111561383466</v>
      </c>
    </row>
    <row r="29" spans="1:4" ht="18" customHeight="1">
      <c r="A29" s="376"/>
      <c r="B29" s="376"/>
      <c r="C29" s="377"/>
      <c r="D29" s="377"/>
    </row>
    <row r="30" spans="1:4" ht="18" customHeight="1">
      <c r="A30" s="144" t="s">
        <v>59</v>
      </c>
      <c r="B30" s="156" t="s">
        <v>60</v>
      </c>
      <c r="C30" s="369">
        <f>SUM(C31:C32)</f>
        <v>578104534101</v>
      </c>
      <c r="D30" s="369">
        <f>SUM(D31:D32)</f>
        <v>525518461248</v>
      </c>
    </row>
    <row r="31" spans="1:4" ht="18" customHeight="1">
      <c r="A31" s="378">
        <v>1</v>
      </c>
      <c r="B31" s="378" t="s">
        <v>61</v>
      </c>
      <c r="C31" s="379">
        <v>468316542706</v>
      </c>
      <c r="D31" s="379">
        <v>409292936394</v>
      </c>
    </row>
    <row r="32" spans="1:4" ht="18" customHeight="1">
      <c r="A32" s="373">
        <v>2</v>
      </c>
      <c r="B32" s="373" t="s">
        <v>62</v>
      </c>
      <c r="C32" s="374">
        <v>109787991395</v>
      </c>
      <c r="D32" s="374">
        <v>116225524854</v>
      </c>
    </row>
    <row r="33" spans="1:4" ht="18" customHeight="1">
      <c r="A33" s="144" t="s">
        <v>63</v>
      </c>
      <c r="B33" s="156" t="s">
        <v>64</v>
      </c>
      <c r="C33" s="369">
        <f>C34+C43</f>
        <v>591888195694</v>
      </c>
      <c r="D33" s="369">
        <f>D34+D43</f>
        <v>586042922218</v>
      </c>
    </row>
    <row r="34" spans="1:4" ht="18" customHeight="1">
      <c r="A34" s="312">
        <v>1</v>
      </c>
      <c r="B34" s="312" t="s">
        <v>65</v>
      </c>
      <c r="C34" s="380">
        <f>SUM(C35:C42)</f>
        <v>591888195694</v>
      </c>
      <c r="D34" s="380">
        <f>SUM(D35:D42)</f>
        <v>586042922218</v>
      </c>
    </row>
    <row r="35" spans="1:4" ht="18" customHeight="1">
      <c r="A35" s="7"/>
      <c r="B35" s="7" t="s">
        <v>66</v>
      </c>
      <c r="C35" s="372">
        <v>370079970000</v>
      </c>
      <c r="D35" s="372">
        <v>370079970000</v>
      </c>
    </row>
    <row r="36" spans="1:4" ht="18" customHeight="1">
      <c r="A36" s="7"/>
      <c r="B36" s="7" t="s">
        <v>67</v>
      </c>
      <c r="C36" s="372">
        <v>86520960000</v>
      </c>
      <c r="D36" s="372">
        <v>86520960000</v>
      </c>
    </row>
    <row r="37" spans="1:4" ht="18" customHeight="1">
      <c r="A37" s="7"/>
      <c r="B37" s="7" t="s">
        <v>68</v>
      </c>
      <c r="C37" s="372">
        <v>-18456600</v>
      </c>
      <c r="D37" s="372">
        <v>-18456600</v>
      </c>
    </row>
    <row r="38" spans="1:4" ht="18" customHeight="1">
      <c r="A38" s="7"/>
      <c r="B38" s="7" t="s">
        <v>69</v>
      </c>
      <c r="C38" s="372"/>
      <c r="D38" s="372"/>
    </row>
    <row r="39" spans="1:4" ht="18" customHeight="1">
      <c r="A39" s="7"/>
      <c r="B39" s="7" t="s">
        <v>70</v>
      </c>
      <c r="C39" s="372">
        <v>374854895</v>
      </c>
      <c r="D39" s="372"/>
    </row>
    <row r="40" spans="1:4" ht="18" customHeight="1">
      <c r="A40" s="7"/>
      <c r="B40" s="7" t="s">
        <v>71</v>
      </c>
      <c r="C40" s="372">
        <v>41953581600</v>
      </c>
      <c r="D40" s="372">
        <v>41953581600</v>
      </c>
    </row>
    <row r="41" spans="1:4" ht="18" customHeight="1">
      <c r="A41" s="7"/>
      <c r="B41" s="7" t="s">
        <v>72</v>
      </c>
      <c r="C41" s="372">
        <v>92977285799</v>
      </c>
      <c r="D41" s="372">
        <v>87506867218</v>
      </c>
    </row>
    <row r="42" spans="1:4" ht="18" customHeight="1">
      <c r="A42" s="7"/>
      <c r="B42" s="7" t="s">
        <v>73</v>
      </c>
      <c r="C42" s="372"/>
      <c r="D42" s="372"/>
    </row>
    <row r="43" spans="1:4" ht="18" customHeight="1">
      <c r="A43" s="7">
        <v>2</v>
      </c>
      <c r="B43" s="7" t="s">
        <v>74</v>
      </c>
      <c r="C43" s="372">
        <f>SUM(C44:C46)</f>
        <v>0</v>
      </c>
      <c r="D43" s="372">
        <f>SUM(D44:D46)</f>
        <v>0</v>
      </c>
    </row>
    <row r="44" spans="1:4" ht="18" customHeight="1">
      <c r="A44" s="7"/>
      <c r="B44" s="7" t="s">
        <v>75</v>
      </c>
      <c r="C44" s="372"/>
      <c r="D44" s="372"/>
    </row>
    <row r="45" spans="1:4" ht="18" customHeight="1">
      <c r="A45" s="7"/>
      <c r="B45" s="7" t="s">
        <v>76</v>
      </c>
      <c r="C45" s="372"/>
      <c r="D45" s="372"/>
    </row>
    <row r="46" spans="1:4" ht="18" customHeight="1">
      <c r="A46" s="8"/>
      <c r="B46" s="8" t="s">
        <v>77</v>
      </c>
      <c r="C46" s="375"/>
      <c r="D46" s="375"/>
    </row>
    <row r="47" spans="1:4" ht="18" customHeight="1">
      <c r="A47" s="144" t="s">
        <v>78</v>
      </c>
      <c r="B47" s="156" t="s">
        <v>377</v>
      </c>
      <c r="C47" s="369">
        <f>C30+C33</f>
        <v>1169992729795</v>
      </c>
      <c r="D47" s="369">
        <f>D30+D33</f>
        <v>1111561383466</v>
      </c>
    </row>
    <row r="48" spans="1:4" ht="17.25">
      <c r="A48" s="1"/>
      <c r="B48" s="1"/>
      <c r="C48" s="75"/>
      <c r="D48" s="75"/>
    </row>
    <row r="49" spans="1:4" ht="18.75">
      <c r="A49" s="368" t="s">
        <v>79</v>
      </c>
      <c r="B49" s="368"/>
      <c r="C49" s="368"/>
      <c r="D49" s="368"/>
    </row>
    <row r="50" spans="1:4" ht="18.75">
      <c r="A50" s="385" t="s">
        <v>80</v>
      </c>
      <c r="B50" s="385"/>
      <c r="C50" s="385"/>
      <c r="D50" s="385"/>
    </row>
    <row r="51" spans="1:4" ht="17.25">
      <c r="A51" s="1"/>
      <c r="B51" s="1"/>
      <c r="C51" s="1"/>
      <c r="D51" s="1"/>
    </row>
    <row r="52" spans="1:4" ht="18" customHeight="1">
      <c r="A52" s="144" t="s">
        <v>164</v>
      </c>
      <c r="B52" s="144" t="s">
        <v>81</v>
      </c>
      <c r="C52" s="144" t="s">
        <v>82</v>
      </c>
      <c r="D52" s="144" t="s">
        <v>83</v>
      </c>
    </row>
    <row r="53" spans="1:4" ht="18" customHeight="1">
      <c r="A53" s="376">
        <v>1</v>
      </c>
      <c r="B53" s="376" t="s">
        <v>84</v>
      </c>
      <c r="C53" s="377">
        <v>315468930500</v>
      </c>
      <c r="D53" s="377">
        <v>563996417001</v>
      </c>
    </row>
    <row r="54" spans="1:4" ht="18" customHeight="1">
      <c r="A54" s="376">
        <v>2</v>
      </c>
      <c r="B54" s="376" t="s">
        <v>85</v>
      </c>
      <c r="C54" s="377">
        <v>3827677017</v>
      </c>
      <c r="D54" s="377">
        <v>7591613575</v>
      </c>
    </row>
    <row r="55" spans="1:4" ht="18" customHeight="1">
      <c r="A55" s="376">
        <v>3</v>
      </c>
      <c r="B55" s="376" t="s">
        <v>86</v>
      </c>
      <c r="C55" s="377">
        <f>C53-C54</f>
        <v>311641253483</v>
      </c>
      <c r="D55" s="377">
        <f>D53-D54</f>
        <v>556404803426</v>
      </c>
    </row>
    <row r="56" spans="1:4" ht="18" customHeight="1">
      <c r="A56" s="376">
        <v>4</v>
      </c>
      <c r="B56" s="376" t="s">
        <v>165</v>
      </c>
      <c r="C56" s="377">
        <v>245306854282</v>
      </c>
      <c r="D56" s="377">
        <v>436090136850</v>
      </c>
    </row>
    <row r="57" spans="1:4" ht="18" customHeight="1">
      <c r="A57" s="376">
        <v>5</v>
      </c>
      <c r="B57" s="376" t="s">
        <v>87</v>
      </c>
      <c r="C57" s="377">
        <f>C55-C56</f>
        <v>66334399201</v>
      </c>
      <c r="D57" s="377">
        <f>D55-D56</f>
        <v>120314666576</v>
      </c>
    </row>
    <row r="58" spans="1:4" ht="18" customHeight="1">
      <c r="A58" s="376">
        <v>6</v>
      </c>
      <c r="B58" s="376" t="s">
        <v>88</v>
      </c>
      <c r="C58" s="377">
        <v>1852299526</v>
      </c>
      <c r="D58" s="377">
        <v>5631584052</v>
      </c>
    </row>
    <row r="59" spans="1:4" ht="18" customHeight="1">
      <c r="A59" s="376">
        <v>7</v>
      </c>
      <c r="B59" s="376" t="s">
        <v>167</v>
      </c>
      <c r="C59" s="377">
        <v>8435264303</v>
      </c>
      <c r="D59" s="377">
        <v>21721729427</v>
      </c>
    </row>
    <row r="60" spans="1:4" ht="18" customHeight="1">
      <c r="A60" s="376">
        <v>8</v>
      </c>
      <c r="B60" s="376" t="s">
        <v>166</v>
      </c>
      <c r="C60" s="377">
        <v>7845731698</v>
      </c>
      <c r="D60" s="377">
        <v>13808396014</v>
      </c>
    </row>
    <row r="61" spans="1:4" ht="18" customHeight="1">
      <c r="A61" s="376">
        <v>9</v>
      </c>
      <c r="B61" s="376" t="s">
        <v>89</v>
      </c>
      <c r="C61" s="377">
        <v>41895256729</v>
      </c>
      <c r="D61" s="377">
        <v>80170274199</v>
      </c>
    </row>
    <row r="62" spans="1:4" ht="18" customHeight="1">
      <c r="A62" s="376">
        <v>10</v>
      </c>
      <c r="B62" s="376" t="s">
        <v>90</v>
      </c>
      <c r="C62" s="377">
        <f>C57+C58-C59-C60-C61</f>
        <v>10010445997</v>
      </c>
      <c r="D62" s="377">
        <f>D57+D58-D59-D60-D61</f>
        <v>10245850988</v>
      </c>
    </row>
    <row r="63" spans="1:4" ht="18" customHeight="1">
      <c r="A63" s="376">
        <v>11</v>
      </c>
      <c r="B63" s="376" t="s">
        <v>91</v>
      </c>
      <c r="C63" s="377">
        <v>409647711</v>
      </c>
      <c r="D63" s="377">
        <v>829185527</v>
      </c>
    </row>
    <row r="64" spans="1:4" ht="18" customHeight="1">
      <c r="A64" s="376">
        <v>12</v>
      </c>
      <c r="B64" s="376" t="s">
        <v>92</v>
      </c>
      <c r="C64" s="377">
        <v>0</v>
      </c>
      <c r="D64" s="377">
        <v>0</v>
      </c>
    </row>
    <row r="65" spans="1:4" ht="18" customHeight="1">
      <c r="A65" s="376">
        <v>13</v>
      </c>
      <c r="B65" s="376" t="s">
        <v>93</v>
      </c>
      <c r="C65" s="377">
        <f>C63-C64</f>
        <v>409647711</v>
      </c>
      <c r="D65" s="377">
        <f>D63-D64</f>
        <v>829185527</v>
      </c>
    </row>
    <row r="66" spans="1:4" ht="18" customHeight="1">
      <c r="A66" s="376">
        <v>14</v>
      </c>
      <c r="B66" s="376" t="s">
        <v>94</v>
      </c>
      <c r="C66" s="377">
        <f>C62+C65</f>
        <v>10420093708</v>
      </c>
      <c r="D66" s="377">
        <f>D62+D65</f>
        <v>11075036515</v>
      </c>
    </row>
    <row r="67" spans="1:4" ht="18" customHeight="1">
      <c r="A67" s="376">
        <v>15</v>
      </c>
      <c r="B67" s="376" t="s">
        <v>95</v>
      </c>
      <c r="C67" s="377">
        <v>1561611274</v>
      </c>
      <c r="D67" s="377">
        <v>1659987374</v>
      </c>
    </row>
    <row r="68" spans="1:4" ht="18" customHeight="1">
      <c r="A68" s="376">
        <v>16</v>
      </c>
      <c r="B68" s="376" t="s">
        <v>96</v>
      </c>
      <c r="C68" s="377">
        <f>C66-C67</f>
        <v>8858482434</v>
      </c>
      <c r="D68" s="377">
        <f>D66-D67</f>
        <v>9415049141</v>
      </c>
    </row>
    <row r="69" spans="1:4" ht="18" customHeight="1">
      <c r="A69" s="376">
        <v>17</v>
      </c>
      <c r="B69" s="376" t="s">
        <v>97</v>
      </c>
      <c r="C69" s="377">
        <v>239</v>
      </c>
      <c r="D69" s="377">
        <v>254</v>
      </c>
    </row>
    <row r="70" spans="1:4" ht="18" customHeight="1">
      <c r="A70" s="376">
        <v>18</v>
      </c>
      <c r="B70" s="376" t="s">
        <v>98</v>
      </c>
      <c r="C70" s="376"/>
      <c r="D70" s="376"/>
    </row>
    <row r="71" spans="1:4" ht="18" customHeight="1">
      <c r="A71" s="99"/>
      <c r="B71" s="99"/>
      <c r="C71" s="99"/>
      <c r="D71" s="99"/>
    </row>
    <row r="72" spans="1:4" ht="18" customHeight="1">
      <c r="A72" s="366"/>
      <c r="B72" s="381" t="s">
        <v>675</v>
      </c>
      <c r="C72" s="6"/>
      <c r="D72" s="382" t="s">
        <v>99</v>
      </c>
    </row>
    <row r="73" spans="1:4" ht="17.25">
      <c r="A73" s="366"/>
      <c r="B73" s="1"/>
      <c r="C73" s="1"/>
      <c r="D73" s="1"/>
    </row>
    <row r="74" spans="1:4" ht="17.25">
      <c r="A74" s="366"/>
      <c r="B74" s="1"/>
      <c r="C74" s="1"/>
      <c r="D74" s="1"/>
    </row>
    <row r="75" spans="1:4" ht="17.25">
      <c r="A75" s="366"/>
      <c r="B75" s="1"/>
      <c r="C75" s="1"/>
      <c r="D75" s="1"/>
    </row>
    <row r="76" spans="1:4" ht="17.25">
      <c r="A76" s="366"/>
      <c r="B76" s="6" t="s">
        <v>674</v>
      </c>
      <c r="C76" s="1"/>
      <c r="D76" s="5" t="s">
        <v>100</v>
      </c>
    </row>
    <row r="77" spans="1:4" ht="17.25">
      <c r="A77" s="366"/>
      <c r="B77" s="1"/>
      <c r="C77" s="1"/>
      <c r="D77" s="1"/>
    </row>
    <row r="78" spans="1:4" ht="17.25">
      <c r="A78" s="366"/>
      <c r="B78" s="1"/>
      <c r="C78" s="1"/>
      <c r="D78" s="1"/>
    </row>
  </sheetData>
  <sheetProtection/>
  <mergeCells count="5">
    <mergeCell ref="A50:D50"/>
    <mergeCell ref="A4:D4"/>
    <mergeCell ref="A6:D6"/>
    <mergeCell ref="A7:D7"/>
    <mergeCell ref="B9:D9"/>
  </mergeCells>
  <printOptions/>
  <pageMargins left="0.7480314960629921" right="0.15748031496062992" top="0.5905511811023623" bottom="0.5905511811023623" header="0.11811023622047245" footer="0.11811023622047245"/>
  <pageSetup horizontalDpi="600" verticalDpi="600" orientation="portrait" paperSize="9" r:id="rId1"/>
  <headerFooter alignWithMargins="0">
    <oddFooter>&amp;C2</oddFooter>
  </headerFooter>
</worksheet>
</file>

<file path=xl/worksheets/sheet2.xml><?xml version="1.0" encoding="utf-8"?>
<worksheet xmlns="http://schemas.openxmlformats.org/spreadsheetml/2006/main" xmlns:r="http://schemas.openxmlformats.org/officeDocument/2006/relationships">
  <dimension ref="A1:F129"/>
  <sheetViews>
    <sheetView zoomScalePageLayoutView="0" workbookViewId="0" topLeftCell="A5">
      <pane ySplit="855" topLeftCell="A105" activePane="bottomLeft" state="split"/>
      <selection pane="topLeft" activeCell="A5" sqref="A5"/>
      <selection pane="bottomLeft" activeCell="A124" sqref="A124"/>
    </sheetView>
  </sheetViews>
  <sheetFormatPr defaultColWidth="9.00390625" defaultRowHeight="16.5"/>
  <cols>
    <col min="1" max="1" width="44.75390625" style="1" customWidth="1"/>
    <col min="2" max="2" width="7.50390625" style="1" customWidth="1"/>
    <col min="3" max="3" width="9.00390625" style="1" customWidth="1"/>
    <col min="4" max="4" width="15.375" style="1" customWidth="1"/>
    <col min="5" max="5" width="16.00390625" style="1" customWidth="1"/>
    <col min="6" max="6" width="16.00390625" style="1" bestFit="1" customWidth="1"/>
    <col min="7" max="16384" width="9.00390625" style="1" customWidth="1"/>
  </cols>
  <sheetData>
    <row r="1" spans="1:5" ht="22.5" customHeight="1">
      <c r="A1" s="389" t="s">
        <v>305</v>
      </c>
      <c r="B1" s="389"/>
      <c r="C1" s="389"/>
      <c r="D1" s="389"/>
      <c r="E1" s="389"/>
    </row>
    <row r="2" spans="1:5" ht="22.5" customHeight="1">
      <c r="A2" s="389" t="s">
        <v>332</v>
      </c>
      <c r="B2" s="389"/>
      <c r="C2" s="389"/>
      <c r="D2" s="389"/>
      <c r="E2" s="389"/>
    </row>
    <row r="3" spans="1:5" ht="15.75">
      <c r="A3" s="390">
        <v>40359</v>
      </c>
      <c r="B3" s="391"/>
      <c r="C3" s="391"/>
      <c r="D3" s="391"/>
      <c r="E3" s="391"/>
    </row>
    <row r="4" spans="1:5" ht="15.75">
      <c r="A4" s="253"/>
      <c r="B4" s="253"/>
      <c r="C4" s="253"/>
      <c r="D4" s="254"/>
      <c r="E4" s="254" t="s">
        <v>557</v>
      </c>
    </row>
    <row r="5" spans="1:5" ht="25.5">
      <c r="A5" s="255" t="s">
        <v>452</v>
      </c>
      <c r="B5" s="256" t="s">
        <v>366</v>
      </c>
      <c r="C5" s="308" t="s">
        <v>375</v>
      </c>
      <c r="D5" s="257" t="s">
        <v>380</v>
      </c>
      <c r="E5" s="257" t="s">
        <v>386</v>
      </c>
    </row>
    <row r="6" spans="1:5" ht="15.75">
      <c r="A6" s="258" t="s">
        <v>453</v>
      </c>
      <c r="B6" s="259">
        <v>100</v>
      </c>
      <c r="C6" s="260"/>
      <c r="D6" s="168">
        <f>D7+D10+D13+D27+D30</f>
        <v>608559910723</v>
      </c>
      <c r="E6" s="168">
        <f>E7+E10+E13+E27+E30</f>
        <v>642605749711</v>
      </c>
    </row>
    <row r="7" spans="1:5" ht="15.75">
      <c r="A7" s="261" t="s">
        <v>400</v>
      </c>
      <c r="B7" s="262">
        <v>110</v>
      </c>
      <c r="C7" s="262"/>
      <c r="D7" s="169">
        <f>D8+D9</f>
        <v>86526107368</v>
      </c>
      <c r="E7" s="169">
        <f>E8+E9</f>
        <v>50478113150</v>
      </c>
    </row>
    <row r="8" spans="1:5" ht="15.75">
      <c r="A8" s="263" t="s">
        <v>369</v>
      </c>
      <c r="B8" s="264">
        <v>111</v>
      </c>
      <c r="C8" s="265" t="s">
        <v>243</v>
      </c>
      <c r="D8" s="170">
        <v>86526107368</v>
      </c>
      <c r="E8" s="170">
        <v>50478113150</v>
      </c>
    </row>
    <row r="9" spans="1:5" ht="15.75">
      <c r="A9" s="263" t="s">
        <v>401</v>
      </c>
      <c r="B9" s="264">
        <v>112</v>
      </c>
      <c r="C9" s="264"/>
      <c r="D9" s="170">
        <v>0</v>
      </c>
      <c r="E9" s="170">
        <v>0</v>
      </c>
    </row>
    <row r="10" spans="1:5" ht="15.75">
      <c r="A10" s="261" t="s">
        <v>292</v>
      </c>
      <c r="B10" s="262">
        <v>120</v>
      </c>
      <c r="C10" s="262" t="s">
        <v>244</v>
      </c>
      <c r="D10" s="169">
        <f>D11+D12</f>
        <v>1000000000</v>
      </c>
      <c r="E10" s="169">
        <f>E11+E12</f>
        <v>64064782000</v>
      </c>
    </row>
    <row r="11" spans="1:5" ht="15.75">
      <c r="A11" s="263" t="s">
        <v>387</v>
      </c>
      <c r="B11" s="265">
        <v>121</v>
      </c>
      <c r="C11" s="265"/>
      <c r="D11" s="170">
        <v>1000000000</v>
      </c>
      <c r="E11" s="170">
        <v>64064782000</v>
      </c>
    </row>
    <row r="12" spans="1:5" ht="15.75">
      <c r="A12" s="329" t="s">
        <v>522</v>
      </c>
      <c r="B12" s="266">
        <v>129</v>
      </c>
      <c r="C12" s="266"/>
      <c r="D12" s="170"/>
      <c r="E12" s="170"/>
    </row>
    <row r="13" spans="1:5" ht="15.75">
      <c r="A13" s="261" t="s">
        <v>402</v>
      </c>
      <c r="B13" s="262">
        <v>130</v>
      </c>
      <c r="C13" s="262"/>
      <c r="D13" s="169">
        <f>D14+D15+D16+D24+D25+D26</f>
        <v>203086433297</v>
      </c>
      <c r="E13" s="169">
        <f>E14+E15+E16+E24+E25+E26</f>
        <v>189011901357</v>
      </c>
    </row>
    <row r="14" spans="1:5" ht="15.75">
      <c r="A14" s="267" t="s">
        <v>403</v>
      </c>
      <c r="B14" s="268">
        <v>131</v>
      </c>
      <c r="C14" s="265"/>
      <c r="D14" s="170">
        <v>180356177722</v>
      </c>
      <c r="E14" s="170">
        <v>165182619764</v>
      </c>
    </row>
    <row r="15" spans="1:5" ht="15.75">
      <c r="A15" s="267" t="s">
        <v>404</v>
      </c>
      <c r="B15" s="268">
        <v>132</v>
      </c>
      <c r="C15" s="265"/>
      <c r="D15" s="170">
        <v>19313030920</v>
      </c>
      <c r="E15" s="170">
        <v>20069652885</v>
      </c>
    </row>
    <row r="16" spans="1:5" ht="15.75">
      <c r="A16" s="267" t="s">
        <v>371</v>
      </c>
      <c r="B16" s="268">
        <v>133</v>
      </c>
      <c r="C16" s="265"/>
      <c r="D16" s="171">
        <f>SUM(D17:D23)</f>
        <v>0</v>
      </c>
      <c r="E16" s="171">
        <f>SUM(E17:E23)</f>
        <v>0</v>
      </c>
    </row>
    <row r="17" spans="1:5" ht="15.75">
      <c r="A17" s="269" t="s">
        <v>405</v>
      </c>
      <c r="B17" s="270"/>
      <c r="C17" s="271"/>
      <c r="D17" s="170"/>
      <c r="E17" s="170"/>
    </row>
    <row r="18" spans="1:5" ht="15.75">
      <c r="A18" s="272" t="s">
        <v>406</v>
      </c>
      <c r="B18" s="270"/>
      <c r="C18" s="271"/>
      <c r="D18" s="170"/>
      <c r="E18" s="170"/>
    </row>
    <row r="19" spans="1:5" ht="15.75">
      <c r="A19" s="272" t="s">
        <v>293</v>
      </c>
      <c r="B19" s="270"/>
      <c r="C19" s="271"/>
      <c r="D19" s="171"/>
      <c r="E19" s="171"/>
    </row>
    <row r="20" spans="1:5" ht="15.75">
      <c r="A20" s="272" t="s">
        <v>407</v>
      </c>
      <c r="B20" s="270"/>
      <c r="C20" s="271"/>
      <c r="D20" s="171"/>
      <c r="E20" s="171"/>
    </row>
    <row r="21" spans="1:5" ht="15.75">
      <c r="A21" s="272" t="s">
        <v>408</v>
      </c>
      <c r="B21" s="270"/>
      <c r="C21" s="271"/>
      <c r="D21" s="170"/>
      <c r="E21" s="170"/>
    </row>
    <row r="22" spans="1:5" ht="15.75">
      <c r="A22" s="272" t="s">
        <v>409</v>
      </c>
      <c r="B22" s="270"/>
      <c r="C22" s="271"/>
      <c r="D22" s="170"/>
      <c r="E22" s="170"/>
    </row>
    <row r="23" spans="1:5" ht="15.75">
      <c r="A23" s="272" t="s">
        <v>439</v>
      </c>
      <c r="B23" s="270"/>
      <c r="C23" s="271"/>
      <c r="D23" s="170"/>
      <c r="E23" s="170"/>
    </row>
    <row r="24" spans="1:5" ht="15.75">
      <c r="A24" s="267" t="s">
        <v>428</v>
      </c>
      <c r="B24" s="268">
        <v>134</v>
      </c>
      <c r="C24" s="265"/>
      <c r="D24" s="170"/>
      <c r="E24" s="170"/>
    </row>
    <row r="25" spans="1:5" ht="15.75">
      <c r="A25" s="267" t="s">
        <v>410</v>
      </c>
      <c r="B25" s="268">
        <v>135</v>
      </c>
      <c r="C25" s="265" t="s">
        <v>245</v>
      </c>
      <c r="D25" s="170">
        <v>5360368283</v>
      </c>
      <c r="E25" s="170">
        <v>5611668217</v>
      </c>
    </row>
    <row r="26" spans="1:5" ht="15.75">
      <c r="A26" s="267" t="s">
        <v>446</v>
      </c>
      <c r="B26" s="268">
        <v>139</v>
      </c>
      <c r="C26" s="265"/>
      <c r="D26" s="172">
        <v>-1943143628</v>
      </c>
      <c r="E26" s="172">
        <v>-1852039509</v>
      </c>
    </row>
    <row r="27" spans="1:5" ht="15.75">
      <c r="A27" s="273" t="s">
        <v>390</v>
      </c>
      <c r="B27" s="274">
        <v>140</v>
      </c>
      <c r="C27" s="275"/>
      <c r="D27" s="169">
        <f>D28+D29</f>
        <v>230030173251</v>
      </c>
      <c r="E27" s="169">
        <f>E28+E29</f>
        <v>258718031620</v>
      </c>
    </row>
    <row r="28" spans="1:5" ht="15.75">
      <c r="A28" s="267" t="s">
        <v>391</v>
      </c>
      <c r="B28" s="276">
        <v>141</v>
      </c>
      <c r="C28" s="265" t="s">
        <v>247</v>
      </c>
      <c r="D28" s="170">
        <v>230505740285</v>
      </c>
      <c r="E28" s="170">
        <v>259193598654</v>
      </c>
    </row>
    <row r="29" spans="1:5" ht="15.75">
      <c r="A29" s="267" t="s">
        <v>440</v>
      </c>
      <c r="B29" s="276">
        <v>149</v>
      </c>
      <c r="C29" s="264"/>
      <c r="D29" s="172">
        <v>-475567034</v>
      </c>
      <c r="E29" s="172">
        <v>-475567034</v>
      </c>
    </row>
    <row r="30" spans="1:5" ht="15.75">
      <c r="A30" s="273" t="s">
        <v>411</v>
      </c>
      <c r="B30" s="274">
        <v>150</v>
      </c>
      <c r="C30" s="264"/>
      <c r="D30" s="169">
        <f>D31+D32+D33+D34</f>
        <v>87917196807</v>
      </c>
      <c r="E30" s="169">
        <f>E31+E32+E33+E34</f>
        <v>80332921584</v>
      </c>
    </row>
    <row r="31" spans="1:5" ht="15.75">
      <c r="A31" s="267" t="s">
        <v>294</v>
      </c>
      <c r="B31" s="276">
        <v>151</v>
      </c>
      <c r="C31" s="264"/>
      <c r="D31" s="170">
        <v>19510301285</v>
      </c>
      <c r="E31" s="170">
        <v>18637883856</v>
      </c>
    </row>
    <row r="32" spans="1:5" ht="15.75">
      <c r="A32" s="267" t="s">
        <v>382</v>
      </c>
      <c r="B32" s="276">
        <v>152</v>
      </c>
      <c r="C32" s="264"/>
      <c r="D32" s="170">
        <v>55681075181</v>
      </c>
      <c r="E32" s="170">
        <v>48723711386</v>
      </c>
    </row>
    <row r="33" spans="1:5" ht="15.75">
      <c r="A33" s="267" t="s">
        <v>412</v>
      </c>
      <c r="B33" s="276">
        <v>154</v>
      </c>
      <c r="C33" s="265" t="s">
        <v>248</v>
      </c>
      <c r="D33" s="170">
        <v>1231477286</v>
      </c>
      <c r="E33" s="170">
        <v>2891464660</v>
      </c>
    </row>
    <row r="34" spans="1:5" ht="15.75">
      <c r="A34" s="267" t="s">
        <v>413</v>
      </c>
      <c r="B34" s="276">
        <v>158</v>
      </c>
      <c r="C34" s="264"/>
      <c r="D34" s="170">
        <v>11494343055</v>
      </c>
      <c r="E34" s="170">
        <v>10079861682</v>
      </c>
    </row>
    <row r="35" spans="1:5" ht="15.75">
      <c r="A35" s="273" t="s">
        <v>454</v>
      </c>
      <c r="B35" s="274">
        <v>200</v>
      </c>
      <c r="C35" s="275"/>
      <c r="D35" s="169">
        <f>D36+D42+D53+D56+D61</f>
        <v>503001472743</v>
      </c>
      <c r="E35" s="169">
        <f>E36+E42+E53+E56+E61</f>
        <v>527386980084</v>
      </c>
    </row>
    <row r="36" spans="1:5" ht="15.75">
      <c r="A36" s="277" t="s">
        <v>288</v>
      </c>
      <c r="B36" s="274">
        <v>210</v>
      </c>
      <c r="C36" s="275"/>
      <c r="D36" s="169">
        <f>SUM(D37:D41)</f>
        <v>0</v>
      </c>
      <c r="E36" s="169">
        <f>SUM(E37:E41)</f>
        <v>0</v>
      </c>
    </row>
    <row r="37" spans="1:5" ht="15.75">
      <c r="A37" s="278" t="s">
        <v>414</v>
      </c>
      <c r="B37" s="276">
        <v>211</v>
      </c>
      <c r="C37" s="264"/>
      <c r="D37" s="170"/>
      <c r="E37" s="170"/>
    </row>
    <row r="38" spans="1:5" ht="15.75">
      <c r="A38" s="278" t="s">
        <v>381</v>
      </c>
      <c r="B38" s="276">
        <v>212</v>
      </c>
      <c r="C38" s="264"/>
      <c r="D38" s="170"/>
      <c r="E38" s="170"/>
    </row>
    <row r="39" spans="1:5" ht="15.75">
      <c r="A39" s="278" t="s">
        <v>392</v>
      </c>
      <c r="B39" s="276">
        <v>213</v>
      </c>
      <c r="C39" s="265" t="s">
        <v>249</v>
      </c>
      <c r="D39" s="170"/>
      <c r="E39" s="170"/>
    </row>
    <row r="40" spans="1:5" ht="15.75">
      <c r="A40" s="278" t="s">
        <v>415</v>
      </c>
      <c r="B40" s="276">
        <v>218</v>
      </c>
      <c r="C40" s="265" t="s">
        <v>250</v>
      </c>
      <c r="D40" s="170"/>
      <c r="E40" s="170"/>
    </row>
    <row r="41" spans="1:5" ht="15.75">
      <c r="A41" s="278" t="s">
        <v>447</v>
      </c>
      <c r="B41" s="276">
        <v>219</v>
      </c>
      <c r="C41" s="264"/>
      <c r="D41" s="170"/>
      <c r="E41" s="170"/>
    </row>
    <row r="42" spans="1:5" ht="15.75">
      <c r="A42" s="273" t="s">
        <v>393</v>
      </c>
      <c r="B42" s="274">
        <v>220</v>
      </c>
      <c r="C42" s="275"/>
      <c r="D42" s="169">
        <f>D43+D46+D49+D52</f>
        <v>486234206232</v>
      </c>
      <c r="E42" s="169">
        <f>E43+E46+E49+E52</f>
        <v>517583705496</v>
      </c>
    </row>
    <row r="43" spans="1:5" ht="15.75">
      <c r="A43" s="273" t="s">
        <v>290</v>
      </c>
      <c r="B43" s="274">
        <v>221</v>
      </c>
      <c r="C43" s="262" t="s">
        <v>251</v>
      </c>
      <c r="D43" s="173">
        <f>D44+D45</f>
        <v>480445692357</v>
      </c>
      <c r="E43" s="173">
        <f>E44+E45</f>
        <v>487577984143</v>
      </c>
    </row>
    <row r="44" spans="1:5" ht="15.75">
      <c r="A44" s="278" t="s">
        <v>433</v>
      </c>
      <c r="B44" s="276">
        <v>222</v>
      </c>
      <c r="C44" s="264"/>
      <c r="D44" s="170">
        <v>1024800524628</v>
      </c>
      <c r="E44" s="170">
        <v>993287058014</v>
      </c>
    </row>
    <row r="45" spans="1:5" ht="15.75">
      <c r="A45" s="267" t="s">
        <v>441</v>
      </c>
      <c r="B45" s="276">
        <v>223</v>
      </c>
      <c r="C45" s="264"/>
      <c r="D45" s="174">
        <v>-544354832271</v>
      </c>
      <c r="E45" s="174">
        <v>-505709073871</v>
      </c>
    </row>
    <row r="46" spans="1:5" ht="15.75">
      <c r="A46" s="273" t="s">
        <v>295</v>
      </c>
      <c r="B46" s="274">
        <v>224</v>
      </c>
      <c r="C46" s="262" t="s">
        <v>252</v>
      </c>
      <c r="D46" s="173">
        <f>SUM(D47:D48)</f>
        <v>0</v>
      </c>
      <c r="E46" s="173">
        <f>SUM(E47:E48)</f>
        <v>0</v>
      </c>
    </row>
    <row r="47" spans="1:5" ht="15.75">
      <c r="A47" s="278" t="s">
        <v>434</v>
      </c>
      <c r="B47" s="276">
        <v>225</v>
      </c>
      <c r="C47" s="264"/>
      <c r="D47" s="170"/>
      <c r="E47" s="170"/>
    </row>
    <row r="48" spans="1:5" ht="15.75">
      <c r="A48" s="267" t="s">
        <v>441</v>
      </c>
      <c r="B48" s="276">
        <v>226</v>
      </c>
      <c r="C48" s="264"/>
      <c r="D48" s="170"/>
      <c r="E48" s="170"/>
    </row>
    <row r="49" spans="1:5" ht="15.75">
      <c r="A49" s="273" t="s">
        <v>291</v>
      </c>
      <c r="B49" s="274">
        <v>227</v>
      </c>
      <c r="C49" s="262" t="s">
        <v>253</v>
      </c>
      <c r="D49" s="173">
        <f>D50+D51</f>
        <v>0</v>
      </c>
      <c r="E49" s="173">
        <f>E50+E51</f>
        <v>0</v>
      </c>
    </row>
    <row r="50" spans="1:5" ht="15.75">
      <c r="A50" s="278" t="s">
        <v>435</v>
      </c>
      <c r="B50" s="276">
        <v>228</v>
      </c>
      <c r="C50" s="264"/>
      <c r="D50" s="170"/>
      <c r="E50" s="170"/>
    </row>
    <row r="51" spans="1:5" ht="15.75">
      <c r="A51" s="267" t="s">
        <v>441</v>
      </c>
      <c r="B51" s="276">
        <v>229</v>
      </c>
      <c r="C51" s="264"/>
      <c r="D51" s="170"/>
      <c r="E51" s="170"/>
    </row>
    <row r="52" spans="1:5" ht="15.75">
      <c r="A52" s="273" t="s">
        <v>296</v>
      </c>
      <c r="B52" s="276">
        <v>230</v>
      </c>
      <c r="C52" s="265" t="s">
        <v>254</v>
      </c>
      <c r="D52" s="169">
        <v>5788513875</v>
      </c>
      <c r="E52" s="169">
        <v>30005721353</v>
      </c>
    </row>
    <row r="53" spans="1:5" ht="15.75">
      <c r="A53" s="273" t="s">
        <v>389</v>
      </c>
      <c r="B53" s="280">
        <v>240</v>
      </c>
      <c r="C53" s="281" t="s">
        <v>255</v>
      </c>
      <c r="D53" s="173">
        <f>D54+D55</f>
        <v>0</v>
      </c>
      <c r="E53" s="173">
        <f>E54+E55</f>
        <v>0</v>
      </c>
    </row>
    <row r="54" spans="1:5" ht="15.75">
      <c r="A54" s="278" t="s">
        <v>436</v>
      </c>
      <c r="B54" s="276">
        <v>241</v>
      </c>
      <c r="C54" s="264"/>
      <c r="D54" s="170"/>
      <c r="E54" s="170"/>
    </row>
    <row r="55" spans="1:5" ht="15.75">
      <c r="A55" s="267" t="s">
        <v>441</v>
      </c>
      <c r="B55" s="282">
        <v>242</v>
      </c>
      <c r="C55" s="266"/>
      <c r="D55" s="170"/>
      <c r="E55" s="170"/>
    </row>
    <row r="56" spans="1:5" ht="15.75">
      <c r="A56" s="273" t="s">
        <v>301</v>
      </c>
      <c r="B56" s="282">
        <v>250</v>
      </c>
      <c r="C56" s="266"/>
      <c r="D56" s="169">
        <f>SUM(D57:D60)</f>
        <v>1104958400</v>
      </c>
      <c r="E56" s="169">
        <f>SUM(E57:E60)</f>
        <v>1104958400</v>
      </c>
    </row>
    <row r="57" spans="1:5" ht="15.75">
      <c r="A57" s="267" t="s">
        <v>448</v>
      </c>
      <c r="B57" s="282">
        <v>251</v>
      </c>
      <c r="C57" s="266"/>
      <c r="D57" s="170"/>
      <c r="E57" s="170"/>
    </row>
    <row r="58" spans="1:5" ht="15.75">
      <c r="A58" s="267" t="s">
        <v>449</v>
      </c>
      <c r="B58" s="282">
        <v>252</v>
      </c>
      <c r="C58" s="266"/>
      <c r="D58" s="170">
        <v>1104958400</v>
      </c>
      <c r="E58" s="170">
        <v>1104958400</v>
      </c>
    </row>
    <row r="59" spans="1:5" ht="15.75">
      <c r="A59" s="267" t="s">
        <v>416</v>
      </c>
      <c r="B59" s="282">
        <v>258</v>
      </c>
      <c r="C59" s="283" t="s">
        <v>257</v>
      </c>
      <c r="D59" s="170"/>
      <c r="E59" s="170"/>
    </row>
    <row r="60" spans="1:5" ht="15.75">
      <c r="A60" s="267" t="s">
        <v>442</v>
      </c>
      <c r="B60" s="276">
        <v>259</v>
      </c>
      <c r="C60" s="264"/>
      <c r="D60" s="170"/>
      <c r="E60" s="170"/>
    </row>
    <row r="61" spans="1:5" ht="15.75">
      <c r="A61" s="273" t="s">
        <v>289</v>
      </c>
      <c r="B61" s="274">
        <v>260</v>
      </c>
      <c r="C61" s="275"/>
      <c r="D61" s="169">
        <f>SUM(D62:D64)</f>
        <v>15662308111</v>
      </c>
      <c r="E61" s="169">
        <f>SUM(E62:E64)</f>
        <v>8698316188</v>
      </c>
    </row>
    <row r="62" spans="1:5" ht="15.75">
      <c r="A62" s="267" t="s">
        <v>297</v>
      </c>
      <c r="B62" s="276">
        <v>261</v>
      </c>
      <c r="C62" s="265" t="s">
        <v>258</v>
      </c>
      <c r="D62" s="170">
        <v>3389908029</v>
      </c>
      <c r="E62" s="170"/>
    </row>
    <row r="63" spans="1:5" ht="15.75">
      <c r="A63" s="267" t="s">
        <v>398</v>
      </c>
      <c r="B63" s="276">
        <v>262</v>
      </c>
      <c r="C63" s="265" t="s">
        <v>259</v>
      </c>
      <c r="D63" s="170"/>
      <c r="E63" s="170"/>
    </row>
    <row r="64" spans="1:5" ht="15.75">
      <c r="A64" s="284" t="s">
        <v>417</v>
      </c>
      <c r="B64" s="285">
        <v>268</v>
      </c>
      <c r="C64" s="286"/>
      <c r="D64" s="175">
        <v>12272400082</v>
      </c>
      <c r="E64" s="175">
        <v>8698316188</v>
      </c>
    </row>
    <row r="65" spans="1:5" ht="15.75">
      <c r="A65" s="287" t="s">
        <v>287</v>
      </c>
      <c r="B65" s="288">
        <v>270</v>
      </c>
      <c r="C65" s="288"/>
      <c r="D65" s="176">
        <f>D6+D35</f>
        <v>1111561383466</v>
      </c>
      <c r="E65" s="176">
        <f>E6+E35</f>
        <v>1169992729795</v>
      </c>
    </row>
    <row r="66" spans="1:5" ht="15.75">
      <c r="A66" s="289"/>
      <c r="B66" s="289"/>
      <c r="C66" s="289"/>
      <c r="D66" s="50"/>
      <c r="E66" s="290"/>
    </row>
    <row r="67" spans="1:5" ht="25.5">
      <c r="A67" s="291" t="s">
        <v>376</v>
      </c>
      <c r="B67" s="292" t="s">
        <v>600</v>
      </c>
      <c r="C67" s="308" t="s">
        <v>613</v>
      </c>
      <c r="D67" s="257" t="s">
        <v>380</v>
      </c>
      <c r="E67" s="257" t="s">
        <v>388</v>
      </c>
    </row>
    <row r="68" spans="1:5" ht="15.75">
      <c r="A68" s="293" t="s">
        <v>378</v>
      </c>
      <c r="B68" s="294">
        <v>300</v>
      </c>
      <c r="C68" s="295"/>
      <c r="D68" s="173">
        <f>D69+D87</f>
        <v>525518461248</v>
      </c>
      <c r="E68" s="173">
        <f>E69+E87</f>
        <v>578104534101</v>
      </c>
    </row>
    <row r="69" spans="1:5" ht="15.75">
      <c r="A69" s="273" t="s">
        <v>373</v>
      </c>
      <c r="B69" s="274">
        <v>310</v>
      </c>
      <c r="C69" s="275"/>
      <c r="D69" s="169">
        <f>SUM(D70:D76)+D84+D85+D86</f>
        <v>409292936394</v>
      </c>
      <c r="E69" s="169">
        <f>SUM(E70:E76)+E84+E85+E86</f>
        <v>468316542706</v>
      </c>
    </row>
    <row r="70" spans="1:6" ht="15.75">
      <c r="A70" s="267" t="s">
        <v>394</v>
      </c>
      <c r="B70" s="276">
        <v>311</v>
      </c>
      <c r="C70" s="265" t="s">
        <v>260</v>
      </c>
      <c r="D70" s="170">
        <v>244366470961</v>
      </c>
      <c r="E70" s="170">
        <v>301771364103</v>
      </c>
      <c r="F70" s="279"/>
    </row>
    <row r="71" spans="1:5" ht="15.75">
      <c r="A71" s="267" t="s">
        <v>420</v>
      </c>
      <c r="B71" s="276">
        <v>312</v>
      </c>
      <c r="C71" s="264"/>
      <c r="D71" s="170">
        <v>119666797614</v>
      </c>
      <c r="E71" s="170">
        <v>137528806048</v>
      </c>
    </row>
    <row r="72" spans="1:5" ht="15.75">
      <c r="A72" s="267" t="s">
        <v>383</v>
      </c>
      <c r="B72" s="276">
        <v>313</v>
      </c>
      <c r="C72" s="264"/>
      <c r="D72" s="170">
        <v>8465425463</v>
      </c>
      <c r="E72" s="170">
        <v>4446667780</v>
      </c>
    </row>
    <row r="73" spans="1:5" ht="15.75">
      <c r="A73" s="267" t="s">
        <v>421</v>
      </c>
      <c r="B73" s="276">
        <v>314</v>
      </c>
      <c r="C73" s="265" t="s">
        <v>261</v>
      </c>
      <c r="D73" s="177">
        <v>198669646</v>
      </c>
      <c r="E73" s="177">
        <v>47886234</v>
      </c>
    </row>
    <row r="74" spans="1:5" ht="15.75">
      <c r="A74" s="267" t="s">
        <v>450</v>
      </c>
      <c r="B74" s="276">
        <v>315</v>
      </c>
      <c r="C74" s="264"/>
      <c r="D74" s="170">
        <v>7451302360</v>
      </c>
      <c r="E74" s="170">
        <v>9394107807</v>
      </c>
    </row>
    <row r="75" spans="1:5" ht="15.75">
      <c r="A75" s="267" t="s">
        <v>368</v>
      </c>
      <c r="B75" s="276">
        <v>316</v>
      </c>
      <c r="C75" s="265" t="s">
        <v>262</v>
      </c>
      <c r="D75" s="170">
        <v>26489914570</v>
      </c>
      <c r="E75" s="170">
        <v>14105022551</v>
      </c>
    </row>
    <row r="76" spans="1:5" ht="15.75">
      <c r="A76" s="267" t="s">
        <v>372</v>
      </c>
      <c r="B76" s="276">
        <v>317</v>
      </c>
      <c r="C76" s="264"/>
      <c r="D76" s="173">
        <f>SUM(D77:D83)</f>
        <v>0</v>
      </c>
      <c r="E76" s="173">
        <f>SUM(E77:E83)</f>
        <v>0</v>
      </c>
    </row>
    <row r="77" spans="1:5" ht="15.75">
      <c r="A77" s="269" t="s">
        <v>405</v>
      </c>
      <c r="B77" s="270"/>
      <c r="C77" s="271"/>
      <c r="D77" s="178"/>
      <c r="E77" s="178"/>
    </row>
    <row r="78" spans="1:5" ht="15.75">
      <c r="A78" s="272" t="s">
        <v>406</v>
      </c>
      <c r="B78" s="270"/>
      <c r="C78" s="271"/>
      <c r="D78" s="170"/>
      <c r="E78" s="170"/>
    </row>
    <row r="79" spans="1:5" ht="15.75">
      <c r="A79" s="272" t="s">
        <v>293</v>
      </c>
      <c r="B79" s="270"/>
      <c r="C79" s="271"/>
      <c r="D79" s="170"/>
      <c r="E79" s="170"/>
    </row>
    <row r="80" spans="1:5" ht="15.75">
      <c r="A80" s="272" t="s">
        <v>407</v>
      </c>
      <c r="B80" s="270"/>
      <c r="C80" s="271"/>
      <c r="D80" s="170"/>
      <c r="E80" s="170"/>
    </row>
    <row r="81" spans="1:5" ht="15.75">
      <c r="A81" s="272" t="s">
        <v>408</v>
      </c>
      <c r="B81" s="270"/>
      <c r="C81" s="271"/>
      <c r="D81" s="170"/>
      <c r="E81" s="170"/>
    </row>
    <row r="82" spans="1:5" ht="15.75">
      <c r="A82" s="272" t="s">
        <v>409</v>
      </c>
      <c r="B82" s="270"/>
      <c r="C82" s="271"/>
      <c r="D82" s="170"/>
      <c r="E82" s="170"/>
    </row>
    <row r="83" spans="1:5" ht="15.75">
      <c r="A83" s="272" t="s">
        <v>439</v>
      </c>
      <c r="B83" s="270"/>
      <c r="C83" s="271"/>
      <c r="D83" s="170"/>
      <c r="E83" s="170"/>
    </row>
    <row r="84" spans="1:5" ht="15.75">
      <c r="A84" s="267" t="s">
        <v>429</v>
      </c>
      <c r="B84" s="276">
        <v>318</v>
      </c>
      <c r="C84" s="264"/>
      <c r="D84" s="170"/>
      <c r="E84" s="170"/>
    </row>
    <row r="85" spans="1:5" ht="15.75">
      <c r="A85" s="267" t="s">
        <v>422</v>
      </c>
      <c r="B85" s="276">
        <v>319</v>
      </c>
      <c r="C85" s="265" t="s">
        <v>263</v>
      </c>
      <c r="D85" s="170">
        <v>2654355780</v>
      </c>
      <c r="E85" s="177">
        <v>1022688183</v>
      </c>
    </row>
    <row r="86" spans="1:5" ht="15.75">
      <c r="A86" s="267" t="s">
        <v>443</v>
      </c>
      <c r="B86" s="276">
        <v>320</v>
      </c>
      <c r="C86" s="264"/>
      <c r="D86" s="170"/>
      <c r="E86" s="170"/>
    </row>
    <row r="87" spans="1:5" ht="15.75">
      <c r="A87" s="273" t="s">
        <v>395</v>
      </c>
      <c r="B87" s="274">
        <v>320</v>
      </c>
      <c r="C87" s="275"/>
      <c r="D87" s="173">
        <f>SUM(D88:D94)</f>
        <v>116225524854</v>
      </c>
      <c r="E87" s="173">
        <f>SUM(E88:E94)</f>
        <v>109787991395</v>
      </c>
    </row>
    <row r="88" spans="1:5" ht="15.75">
      <c r="A88" s="267" t="s">
        <v>423</v>
      </c>
      <c r="B88" s="276">
        <v>331</v>
      </c>
      <c r="C88" s="264"/>
      <c r="D88" s="170"/>
      <c r="E88" s="170"/>
    </row>
    <row r="89" spans="1:5" ht="15.75">
      <c r="A89" s="267" t="s">
        <v>396</v>
      </c>
      <c r="B89" s="276">
        <v>332</v>
      </c>
      <c r="C89" s="265" t="s">
        <v>264</v>
      </c>
      <c r="D89" s="170"/>
      <c r="E89" s="170"/>
    </row>
    <row r="90" spans="1:5" ht="15.75">
      <c r="A90" s="267" t="s">
        <v>424</v>
      </c>
      <c r="B90" s="276">
        <v>333</v>
      </c>
      <c r="C90" s="264"/>
      <c r="D90" s="170">
        <v>2875999900</v>
      </c>
      <c r="E90" s="170">
        <v>94399900</v>
      </c>
    </row>
    <row r="91" spans="1:5" ht="15.75">
      <c r="A91" s="267" t="s">
        <v>397</v>
      </c>
      <c r="B91" s="276">
        <v>334</v>
      </c>
      <c r="C91" s="265" t="s">
        <v>265</v>
      </c>
      <c r="D91" s="170">
        <v>113291070124</v>
      </c>
      <c r="E91" s="170">
        <v>109607155365</v>
      </c>
    </row>
    <row r="92" spans="1:5" ht="15.75">
      <c r="A92" s="267" t="s">
        <v>399</v>
      </c>
      <c r="B92" s="276">
        <v>335</v>
      </c>
      <c r="C92" s="265" t="s">
        <v>259</v>
      </c>
      <c r="D92" s="170"/>
      <c r="E92" s="170"/>
    </row>
    <row r="93" spans="1:5" ht="15.75">
      <c r="A93" s="267" t="s">
        <v>444</v>
      </c>
      <c r="B93" s="276">
        <v>336</v>
      </c>
      <c r="C93" s="264"/>
      <c r="D93" s="170">
        <v>58454830</v>
      </c>
      <c r="E93" s="170">
        <v>86436130</v>
      </c>
    </row>
    <row r="94" spans="1:5" ht="15.75">
      <c r="A94" s="267" t="s">
        <v>445</v>
      </c>
      <c r="B94" s="276">
        <v>337</v>
      </c>
      <c r="C94" s="264"/>
      <c r="D94" s="170"/>
      <c r="E94" s="170"/>
    </row>
    <row r="95" spans="1:5" ht="15.75">
      <c r="A95" s="273" t="s">
        <v>379</v>
      </c>
      <c r="B95" s="274">
        <v>400</v>
      </c>
      <c r="C95" s="275"/>
      <c r="D95" s="173">
        <f>D96+D108</f>
        <v>586042922218</v>
      </c>
      <c r="E95" s="173">
        <f>E96+E108</f>
        <v>591888195694</v>
      </c>
    </row>
    <row r="96" spans="1:5" ht="15.75">
      <c r="A96" s="273" t="s">
        <v>374</v>
      </c>
      <c r="B96" s="280">
        <v>410</v>
      </c>
      <c r="C96" s="281" t="s">
        <v>266</v>
      </c>
      <c r="D96" s="173">
        <f>SUM(D97:D107)</f>
        <v>586042922218</v>
      </c>
      <c r="E96" s="173">
        <f>SUM(E97:E107)</f>
        <v>591888195694</v>
      </c>
    </row>
    <row r="97" spans="1:5" ht="15.75">
      <c r="A97" s="267" t="s">
        <v>384</v>
      </c>
      <c r="B97" s="276">
        <v>411</v>
      </c>
      <c r="C97" s="264"/>
      <c r="D97" s="170">
        <v>370079970000</v>
      </c>
      <c r="E97" s="170">
        <v>370079970000</v>
      </c>
    </row>
    <row r="98" spans="1:5" ht="15.75">
      <c r="A98" s="267" t="s">
        <v>385</v>
      </c>
      <c r="B98" s="276">
        <v>412</v>
      </c>
      <c r="C98" s="264"/>
      <c r="D98" s="170">
        <v>86520960000</v>
      </c>
      <c r="E98" s="170">
        <v>86520960000</v>
      </c>
    </row>
    <row r="99" spans="1:5" ht="15.75">
      <c r="A99" s="278" t="s">
        <v>425</v>
      </c>
      <c r="B99" s="276">
        <v>413</v>
      </c>
      <c r="C99" s="264"/>
      <c r="D99" s="170"/>
      <c r="E99" s="170"/>
    </row>
    <row r="100" spans="1:5" ht="15.75">
      <c r="A100" s="267" t="s">
        <v>430</v>
      </c>
      <c r="B100" s="276">
        <v>414</v>
      </c>
      <c r="C100" s="264"/>
      <c r="D100" s="174">
        <v>-18456600</v>
      </c>
      <c r="E100" s="174">
        <v>-18456600</v>
      </c>
    </row>
    <row r="101" spans="1:5" ht="15.75">
      <c r="A101" s="267" t="s">
        <v>437</v>
      </c>
      <c r="B101" s="276">
        <v>415</v>
      </c>
      <c r="C101" s="264"/>
      <c r="D101" s="170"/>
      <c r="E101" s="170"/>
    </row>
    <row r="102" spans="1:5" ht="15.75">
      <c r="A102" s="267" t="s">
        <v>438</v>
      </c>
      <c r="B102" s="276">
        <v>416</v>
      </c>
      <c r="C102" s="264"/>
      <c r="D102" s="172"/>
      <c r="E102" s="172">
        <v>374854895</v>
      </c>
    </row>
    <row r="103" spans="1:5" ht="15.75">
      <c r="A103" s="267" t="s">
        <v>426</v>
      </c>
      <c r="B103" s="276">
        <v>417</v>
      </c>
      <c r="C103" s="264"/>
      <c r="D103" s="170">
        <v>33562865300</v>
      </c>
      <c r="E103" s="170">
        <v>33562865300</v>
      </c>
    </row>
    <row r="104" spans="1:5" ht="15.75">
      <c r="A104" s="267" t="s">
        <v>298</v>
      </c>
      <c r="B104" s="276">
        <v>418</v>
      </c>
      <c r="C104" s="264"/>
      <c r="D104" s="170">
        <v>8390716300</v>
      </c>
      <c r="E104" s="170">
        <v>8390716300</v>
      </c>
    </row>
    <row r="105" spans="1:5" ht="15.75">
      <c r="A105" s="267" t="s">
        <v>427</v>
      </c>
      <c r="B105" s="276">
        <v>419</v>
      </c>
      <c r="C105" s="264"/>
      <c r="D105" s="170"/>
      <c r="E105" s="170"/>
    </row>
    <row r="106" spans="1:5" ht="15.75">
      <c r="A106" s="267" t="s">
        <v>431</v>
      </c>
      <c r="B106" s="276">
        <v>420</v>
      </c>
      <c r="C106" s="264"/>
      <c r="D106" s="177">
        <v>87506867218</v>
      </c>
      <c r="E106" s="177">
        <v>92977285799</v>
      </c>
    </row>
    <row r="107" spans="1:5" ht="15.75">
      <c r="A107" s="267" t="s">
        <v>432</v>
      </c>
      <c r="B107" s="276">
        <v>421</v>
      </c>
      <c r="C107" s="264"/>
      <c r="D107" s="170"/>
      <c r="E107" s="170"/>
    </row>
    <row r="108" spans="1:5" ht="15.75">
      <c r="A108" s="273" t="s">
        <v>299</v>
      </c>
      <c r="B108" s="274">
        <v>430</v>
      </c>
      <c r="C108" s="275"/>
      <c r="D108" s="169">
        <f>SUM(D109:D111)</f>
        <v>0</v>
      </c>
      <c r="E108" s="169">
        <f>SUM(E109:E111)</f>
        <v>0</v>
      </c>
    </row>
    <row r="109" spans="1:5" ht="15.75">
      <c r="A109" s="267" t="s">
        <v>451</v>
      </c>
      <c r="B109" s="276">
        <v>431</v>
      </c>
      <c r="C109" s="264"/>
      <c r="D109" s="170"/>
      <c r="E109" s="170"/>
    </row>
    <row r="110" spans="1:5" ht="15.75">
      <c r="A110" s="278" t="s">
        <v>370</v>
      </c>
      <c r="B110" s="276">
        <v>432</v>
      </c>
      <c r="C110" s="265" t="s">
        <v>304</v>
      </c>
      <c r="D110" s="170"/>
      <c r="E110" s="170"/>
    </row>
    <row r="111" spans="1:5" ht="15.75">
      <c r="A111" s="296" t="s">
        <v>300</v>
      </c>
      <c r="B111" s="297">
        <v>433</v>
      </c>
      <c r="C111" s="298"/>
      <c r="D111" s="170"/>
      <c r="E111" s="170"/>
    </row>
    <row r="112" spans="1:5" ht="15.75">
      <c r="A112" s="299" t="s">
        <v>377</v>
      </c>
      <c r="B112" s="300">
        <v>440</v>
      </c>
      <c r="C112" s="301"/>
      <c r="D112" s="179">
        <f>D95+D68</f>
        <v>1111561383466</v>
      </c>
      <c r="E112" s="179">
        <f>E68+E95</f>
        <v>1169992729795</v>
      </c>
    </row>
    <row r="113" spans="1:5" ht="15.75">
      <c r="A113" s="302"/>
      <c r="B113" s="303"/>
      <c r="C113" s="303"/>
      <c r="D113" s="186"/>
      <c r="E113" s="186"/>
    </row>
    <row r="114" spans="1:5" ht="18.75">
      <c r="A114" s="393" t="s">
        <v>23</v>
      </c>
      <c r="B114" s="393"/>
      <c r="C114" s="393"/>
      <c r="D114" s="393"/>
      <c r="E114" s="393"/>
    </row>
    <row r="115" spans="1:5" ht="15.75">
      <c r="A115" s="255" t="s">
        <v>24</v>
      </c>
      <c r="B115" s="256" t="s">
        <v>25</v>
      </c>
      <c r="C115" s="308" t="s">
        <v>26</v>
      </c>
      <c r="D115" s="257" t="s">
        <v>27</v>
      </c>
      <c r="E115" s="355" t="s">
        <v>28</v>
      </c>
    </row>
    <row r="116" spans="1:5" ht="15.75">
      <c r="A116" s="356" t="s">
        <v>29</v>
      </c>
      <c r="B116" s="357"/>
      <c r="C116" s="357">
        <v>24</v>
      </c>
      <c r="D116" s="358"/>
      <c r="E116" s="358"/>
    </row>
    <row r="117" spans="1:5" ht="15.75">
      <c r="A117" s="359" t="s">
        <v>30</v>
      </c>
      <c r="B117" s="268"/>
      <c r="C117" s="268"/>
      <c r="D117" s="360"/>
      <c r="E117" s="360"/>
    </row>
    <row r="118" spans="1:5" ht="15.75">
      <c r="A118" s="359" t="s">
        <v>31</v>
      </c>
      <c r="B118" s="268"/>
      <c r="C118" s="268"/>
      <c r="D118" s="360"/>
      <c r="E118" s="360"/>
    </row>
    <row r="119" spans="1:5" ht="15.75">
      <c r="A119" s="359" t="s">
        <v>32</v>
      </c>
      <c r="B119" s="268"/>
      <c r="C119" s="268"/>
      <c r="D119" s="360"/>
      <c r="E119" s="360"/>
    </row>
    <row r="120" spans="1:5" ht="15.75">
      <c r="A120" s="359" t="s">
        <v>33</v>
      </c>
      <c r="B120" s="268"/>
      <c r="C120" s="268"/>
      <c r="D120" s="361">
        <v>3854547.015995882</v>
      </c>
      <c r="E120" s="361">
        <v>1503252.43</v>
      </c>
    </row>
    <row r="121" spans="1:5" ht="15.75">
      <c r="A121" s="362" t="s">
        <v>34</v>
      </c>
      <c r="B121" s="363"/>
      <c r="C121" s="363"/>
      <c r="D121" s="364"/>
      <c r="E121" s="364"/>
    </row>
    <row r="122" spans="1:5" ht="15.75">
      <c r="A122" s="304"/>
      <c r="B122" s="305"/>
      <c r="C122" s="305"/>
      <c r="D122" s="306"/>
      <c r="E122" s="306"/>
    </row>
    <row r="123" spans="1:5" ht="15.75">
      <c r="A123" s="304"/>
      <c r="B123" s="305"/>
      <c r="C123" s="305"/>
      <c r="D123" s="392" t="s">
        <v>671</v>
      </c>
      <c r="E123" s="392"/>
    </row>
    <row r="124" spans="1:5" ht="15.75">
      <c r="A124" s="307" t="s">
        <v>676</v>
      </c>
      <c r="B124" s="305"/>
      <c r="C124" s="305"/>
      <c r="D124" s="388" t="s">
        <v>364</v>
      </c>
      <c r="E124" s="388"/>
    </row>
    <row r="129" spans="1:5" ht="15.75">
      <c r="A129" s="5" t="s">
        <v>674</v>
      </c>
      <c r="B129" s="6"/>
      <c r="C129" s="6"/>
      <c r="D129" s="387" t="s">
        <v>367</v>
      </c>
      <c r="E129" s="387"/>
    </row>
  </sheetData>
  <sheetProtection/>
  <mergeCells count="7">
    <mergeCell ref="D129:E129"/>
    <mergeCell ref="D124:E124"/>
    <mergeCell ref="A1:E1"/>
    <mergeCell ref="A2:E2"/>
    <mergeCell ref="A3:E3"/>
    <mergeCell ref="D123:E123"/>
    <mergeCell ref="A114:E114"/>
  </mergeCells>
  <printOptions/>
  <pageMargins left="0.5118110236220472" right="0" top="0.7874015748031497" bottom="0.7874015748031497" header="0.31496062992125984" footer="0.31496062992125984"/>
  <pageSetup horizontalDpi="600" verticalDpi="600" orientation="portrait" paperSize="9" r:id="rId1"/>
  <headerFooter alignWithMargins="0">
    <oddFooter>&amp;C5</oddFooter>
  </headerFooter>
</worksheet>
</file>

<file path=xl/worksheets/sheet3.xml><?xml version="1.0" encoding="utf-8"?>
<worksheet xmlns="http://schemas.openxmlformats.org/spreadsheetml/2006/main" xmlns:r="http://schemas.openxmlformats.org/officeDocument/2006/relationships">
  <dimension ref="A1:G36"/>
  <sheetViews>
    <sheetView tabSelected="1" zoomScalePageLayoutView="0" workbookViewId="0" topLeftCell="A20">
      <selection activeCell="A31" sqref="A31"/>
    </sheetView>
  </sheetViews>
  <sheetFormatPr defaultColWidth="9.00390625" defaultRowHeight="16.5"/>
  <cols>
    <col min="1" max="1" width="27.125" style="1" customWidth="1"/>
    <col min="2" max="2" width="6.375" style="1" customWidth="1"/>
    <col min="3" max="3" width="8.25390625" style="1" customWidth="1"/>
    <col min="4" max="5" width="12.875" style="1" bestFit="1" customWidth="1"/>
    <col min="6" max="6" width="14.125" style="1" customWidth="1"/>
    <col min="7" max="7" width="12.875" style="1" customWidth="1"/>
    <col min="8" max="16384" width="9.00390625" style="1" customWidth="1"/>
  </cols>
  <sheetData>
    <row r="1" spans="1:7" ht="15.75">
      <c r="A1" s="400" t="s">
        <v>305</v>
      </c>
      <c r="B1" s="400"/>
      <c r="C1" s="400"/>
      <c r="D1" s="400"/>
      <c r="E1" s="400"/>
      <c r="F1" s="400"/>
      <c r="G1" s="400"/>
    </row>
    <row r="2" spans="1:6" ht="15.75">
      <c r="A2" s="188"/>
      <c r="B2" s="188"/>
      <c r="C2" s="188"/>
      <c r="D2" s="188"/>
      <c r="E2" s="188"/>
      <c r="F2" s="188"/>
    </row>
    <row r="3" spans="1:7" ht="20.25">
      <c r="A3" s="401" t="s">
        <v>599</v>
      </c>
      <c r="B3" s="401"/>
      <c r="C3" s="401"/>
      <c r="D3" s="401"/>
      <c r="E3" s="401"/>
      <c r="F3" s="401"/>
      <c r="G3" s="401"/>
    </row>
    <row r="4" spans="1:7" ht="18.75">
      <c r="A4" s="402" t="s">
        <v>172</v>
      </c>
      <c r="B4" s="402"/>
      <c r="C4" s="402"/>
      <c r="D4" s="402"/>
      <c r="E4" s="402"/>
      <c r="F4" s="402"/>
      <c r="G4" s="402"/>
    </row>
    <row r="5" spans="1:7" ht="15.75">
      <c r="A5" s="189"/>
      <c r="B5" s="190"/>
      <c r="C5" s="190"/>
      <c r="D5" s="191"/>
      <c r="E5" s="192"/>
      <c r="F5" s="403" t="s">
        <v>602</v>
      </c>
      <c r="G5" s="403"/>
    </row>
    <row r="6" spans="1:7" ht="27.75" customHeight="1">
      <c r="A6" s="2" t="s">
        <v>601</v>
      </c>
      <c r="B6" s="2" t="s">
        <v>600</v>
      </c>
      <c r="C6" s="193" t="s">
        <v>586</v>
      </c>
      <c r="D6" s="398" t="s">
        <v>176</v>
      </c>
      <c r="E6" s="399"/>
      <c r="F6" s="398" t="s">
        <v>596</v>
      </c>
      <c r="G6" s="399"/>
    </row>
    <row r="7" spans="1:7" ht="15.75">
      <c r="A7" s="194"/>
      <c r="B7" s="194"/>
      <c r="C7" s="194" t="s">
        <v>575</v>
      </c>
      <c r="D7" s="3" t="s">
        <v>484</v>
      </c>
      <c r="E7" s="3" t="s">
        <v>485</v>
      </c>
      <c r="F7" s="3" t="s">
        <v>484</v>
      </c>
      <c r="G7" s="145" t="s">
        <v>485</v>
      </c>
    </row>
    <row r="8" spans="1:7" ht="15.75">
      <c r="A8" s="2" t="s">
        <v>576</v>
      </c>
      <c r="B8" s="2" t="s">
        <v>577</v>
      </c>
      <c r="C8" s="2" t="s">
        <v>578</v>
      </c>
      <c r="D8" s="3" t="s">
        <v>579</v>
      </c>
      <c r="E8" s="3" t="s">
        <v>580</v>
      </c>
      <c r="F8" s="3" t="s">
        <v>581</v>
      </c>
      <c r="G8" s="4" t="s">
        <v>582</v>
      </c>
    </row>
    <row r="9" spans="1:7" ht="24.75" customHeight="1">
      <c r="A9" s="195" t="s">
        <v>588</v>
      </c>
      <c r="B9" s="196" t="s">
        <v>229</v>
      </c>
      <c r="C9" s="197" t="s">
        <v>238</v>
      </c>
      <c r="D9" s="200">
        <v>315468930500</v>
      </c>
      <c r="E9" s="200">
        <v>230356257200</v>
      </c>
      <c r="F9" s="200">
        <v>563996417001</v>
      </c>
      <c r="G9" s="200">
        <v>360709046500</v>
      </c>
    </row>
    <row r="10" spans="1:7" ht="24" customHeight="1">
      <c r="A10" s="201" t="s">
        <v>589</v>
      </c>
      <c r="B10" s="202" t="s">
        <v>583</v>
      </c>
      <c r="C10" s="202"/>
      <c r="D10" s="203">
        <v>3827677017</v>
      </c>
      <c r="E10" s="203">
        <v>1850936600</v>
      </c>
      <c r="F10" s="203">
        <v>7591613575</v>
      </c>
      <c r="G10" s="203">
        <v>3698574900</v>
      </c>
    </row>
    <row r="11" spans="1:7" ht="24.75" customHeight="1">
      <c r="A11" s="204" t="s">
        <v>590</v>
      </c>
      <c r="B11" s="205">
        <v>10</v>
      </c>
      <c r="C11" s="205"/>
      <c r="D11" s="206">
        <f>D9-D10</f>
        <v>311641253483</v>
      </c>
      <c r="E11" s="206">
        <f>E9-E10</f>
        <v>228505320600</v>
      </c>
      <c r="F11" s="206">
        <f>F9-F10</f>
        <v>556404803426</v>
      </c>
      <c r="G11" s="206">
        <f>G9-G10</f>
        <v>357010471600</v>
      </c>
    </row>
    <row r="12" spans="1:7" ht="24" customHeight="1">
      <c r="A12" s="201" t="s">
        <v>591</v>
      </c>
      <c r="B12" s="202">
        <v>11</v>
      </c>
      <c r="C12" s="207" t="s">
        <v>239</v>
      </c>
      <c r="D12" s="203">
        <v>245306854282</v>
      </c>
      <c r="E12" s="203">
        <v>205442847500</v>
      </c>
      <c r="F12" s="203">
        <v>436090136850</v>
      </c>
      <c r="G12" s="203">
        <v>312212228300</v>
      </c>
    </row>
    <row r="13" spans="1:7" ht="24" customHeight="1">
      <c r="A13" s="201" t="s">
        <v>592</v>
      </c>
      <c r="B13" s="202">
        <v>20</v>
      </c>
      <c r="C13" s="202"/>
      <c r="D13" s="203">
        <f>D11-D12</f>
        <v>66334399201</v>
      </c>
      <c r="E13" s="203">
        <f>E11-E12</f>
        <v>23062473100</v>
      </c>
      <c r="F13" s="203">
        <f>F11-F12</f>
        <v>120314666576</v>
      </c>
      <c r="G13" s="203">
        <f>G11-G12</f>
        <v>44798243300</v>
      </c>
    </row>
    <row r="14" spans="1:7" ht="24" customHeight="1">
      <c r="A14" s="201" t="s">
        <v>603</v>
      </c>
      <c r="B14" s="202">
        <v>21</v>
      </c>
      <c r="C14" s="207" t="s">
        <v>240</v>
      </c>
      <c r="D14" s="203">
        <v>1852299526</v>
      </c>
      <c r="E14" s="203">
        <v>4369944400</v>
      </c>
      <c r="F14" s="203">
        <v>5631584052</v>
      </c>
      <c r="G14" s="203">
        <v>7725961900</v>
      </c>
    </row>
    <row r="15" spans="1:7" ht="24" customHeight="1">
      <c r="A15" s="201" t="s">
        <v>604</v>
      </c>
      <c r="B15" s="202">
        <v>22</v>
      </c>
      <c r="C15" s="207" t="s">
        <v>241</v>
      </c>
      <c r="D15" s="203">
        <v>8435264303</v>
      </c>
      <c r="E15" s="203">
        <v>13300440400</v>
      </c>
      <c r="F15" s="203">
        <v>21721729427</v>
      </c>
      <c r="G15" s="203">
        <v>22089388700</v>
      </c>
    </row>
    <row r="16" spans="1:7" ht="24" customHeight="1">
      <c r="A16" s="208" t="s">
        <v>598</v>
      </c>
      <c r="B16" s="209">
        <v>23</v>
      </c>
      <c r="C16" s="209"/>
      <c r="D16" s="210">
        <v>4568732912</v>
      </c>
      <c r="E16" s="210">
        <v>6759334800</v>
      </c>
      <c r="F16" s="210">
        <v>10144421832</v>
      </c>
      <c r="G16" s="210">
        <v>13732920400</v>
      </c>
    </row>
    <row r="17" spans="1:7" ht="24" customHeight="1">
      <c r="A17" s="201" t="s">
        <v>605</v>
      </c>
      <c r="B17" s="202">
        <v>24</v>
      </c>
      <c r="C17" s="202"/>
      <c r="D17" s="203">
        <v>7845731698</v>
      </c>
      <c r="E17" s="203">
        <v>6461152500</v>
      </c>
      <c r="F17" s="203">
        <v>13808396014</v>
      </c>
      <c r="G17" s="203">
        <v>11875442100</v>
      </c>
    </row>
    <row r="18" spans="1:7" ht="24" customHeight="1">
      <c r="A18" s="201" t="s">
        <v>606</v>
      </c>
      <c r="B18" s="207">
        <v>25</v>
      </c>
      <c r="C18" s="207"/>
      <c r="D18" s="203">
        <v>41895256729</v>
      </c>
      <c r="E18" s="203">
        <v>23807674300</v>
      </c>
      <c r="F18" s="203">
        <v>80170274199</v>
      </c>
      <c r="G18" s="203">
        <v>44343119600</v>
      </c>
    </row>
    <row r="19" spans="1:7" ht="24.75" customHeight="1">
      <c r="A19" s="204" t="s">
        <v>587</v>
      </c>
      <c r="B19" s="205">
        <v>30</v>
      </c>
      <c r="C19" s="205"/>
      <c r="D19" s="206">
        <f>D13+D14-D15-D17-D18</f>
        <v>10010445997</v>
      </c>
      <c r="E19" s="206">
        <f>E13+E14-E15-E17-E18</f>
        <v>-16136849700</v>
      </c>
      <c r="F19" s="206">
        <f>F13+F14-F15-F17-F18</f>
        <v>10245850988</v>
      </c>
      <c r="G19" s="206">
        <f>G13+G14-G15-G17-G18</f>
        <v>-25783745200</v>
      </c>
    </row>
    <row r="20" spans="1:7" ht="24" customHeight="1">
      <c r="A20" s="201" t="s">
        <v>593</v>
      </c>
      <c r="B20" s="207">
        <v>31</v>
      </c>
      <c r="C20" s="207"/>
      <c r="D20" s="203">
        <v>409647711</v>
      </c>
      <c r="E20" s="203">
        <v>548714800</v>
      </c>
      <c r="F20" s="203">
        <v>829185527</v>
      </c>
      <c r="G20" s="203">
        <v>687257300</v>
      </c>
    </row>
    <row r="21" spans="1:7" ht="24" customHeight="1">
      <c r="A21" s="201" t="s">
        <v>607</v>
      </c>
      <c r="B21" s="202">
        <v>32</v>
      </c>
      <c r="C21" s="202"/>
      <c r="D21" s="203">
        <v>0</v>
      </c>
      <c r="E21" s="203">
        <v>508795100</v>
      </c>
      <c r="F21" s="203">
        <v>0</v>
      </c>
      <c r="G21" s="203">
        <v>620222300</v>
      </c>
    </row>
    <row r="22" spans="1:7" ht="24" customHeight="1">
      <c r="A22" s="204" t="s">
        <v>594</v>
      </c>
      <c r="B22" s="211">
        <v>40</v>
      </c>
      <c r="C22" s="211"/>
      <c r="D22" s="206">
        <f>D20-D21</f>
        <v>409647711</v>
      </c>
      <c r="E22" s="206">
        <f>E20-E21</f>
        <v>39919700</v>
      </c>
      <c r="F22" s="206">
        <f>F20-F21</f>
        <v>829185527</v>
      </c>
      <c r="G22" s="206">
        <f>G20-G21</f>
        <v>67035000</v>
      </c>
    </row>
    <row r="23" spans="1:7" ht="24" customHeight="1">
      <c r="A23" s="204" t="s">
        <v>595</v>
      </c>
      <c r="B23" s="211">
        <v>50</v>
      </c>
      <c r="C23" s="211"/>
      <c r="D23" s="206">
        <f>D19+D22</f>
        <v>10420093708</v>
      </c>
      <c r="E23" s="206">
        <f>E19+E22</f>
        <v>-16096930000</v>
      </c>
      <c r="F23" s="206">
        <f>F19+F22</f>
        <v>11075036515</v>
      </c>
      <c r="G23" s="206">
        <f>G19+G22</f>
        <v>-25716710200</v>
      </c>
    </row>
    <row r="24" spans="1:7" ht="22.5">
      <c r="A24" s="201" t="s">
        <v>608</v>
      </c>
      <c r="B24" s="202">
        <v>51</v>
      </c>
      <c r="C24" s="207" t="s">
        <v>242</v>
      </c>
      <c r="D24" s="203">
        <v>1561611274</v>
      </c>
      <c r="E24" s="203">
        <f>IF(E23&gt;0,E23*0.15*0.5,0)</f>
        <v>0</v>
      </c>
      <c r="F24" s="203">
        <v>1659987374</v>
      </c>
      <c r="G24" s="203">
        <f>IF(G23&gt;0,G23*0.15*0.5,0)</f>
        <v>0</v>
      </c>
    </row>
    <row r="25" spans="1:7" ht="24" customHeight="1">
      <c r="A25" s="201" t="s">
        <v>609</v>
      </c>
      <c r="B25" s="202">
        <v>52</v>
      </c>
      <c r="C25" s="207" t="s">
        <v>242</v>
      </c>
      <c r="D25" s="203"/>
      <c r="E25" s="203"/>
      <c r="F25" s="203"/>
      <c r="G25" s="203"/>
    </row>
    <row r="26" spans="1:7" ht="15.75">
      <c r="A26" s="201" t="s">
        <v>585</v>
      </c>
      <c r="B26" s="202">
        <v>60</v>
      </c>
      <c r="C26" s="202"/>
      <c r="D26" s="206">
        <f>D23-D24-D25</f>
        <v>8858482434</v>
      </c>
      <c r="E26" s="206">
        <f>E23-E24-E25</f>
        <v>-16096930000</v>
      </c>
      <c r="F26" s="206">
        <f>F23-F24-F25</f>
        <v>9415049141</v>
      </c>
      <c r="G26" s="206">
        <f>G23-G24-G25</f>
        <v>-25716710200</v>
      </c>
    </row>
    <row r="27" spans="1:7" ht="25.5" customHeight="1">
      <c r="A27" s="212" t="s">
        <v>597</v>
      </c>
      <c r="B27" s="213">
        <v>70</v>
      </c>
      <c r="C27" s="213"/>
      <c r="D27" s="309">
        <f>IF(D26&lt;0,"",D26/(CDKT!D97/10000))</f>
        <v>239.3667086062507</v>
      </c>
      <c r="E27" s="309">
        <f>IF(E26&lt;0,"",E26/(CDKT!E97/10000))</f>
      </c>
      <c r="F27" s="309">
        <f>IF(F26&lt;0,"",F26/(CDKT!D97/10000))</f>
        <v>254.40580156229476</v>
      </c>
      <c r="G27" s="328">
        <f>IF(G26&lt;0,"",G26/(CDKT!E97/10000))</f>
      </c>
    </row>
    <row r="28" spans="1:6" ht="15.75">
      <c r="A28" s="214"/>
      <c r="B28" s="215"/>
      <c r="C28" s="215"/>
      <c r="D28" s="216"/>
      <c r="E28" s="216"/>
      <c r="F28" s="216"/>
    </row>
    <row r="29" spans="1:7" ht="15.75">
      <c r="A29" s="217"/>
      <c r="B29" s="217"/>
      <c r="C29" s="217"/>
      <c r="D29" s="217"/>
      <c r="E29" s="217"/>
      <c r="F29" s="394" t="s">
        <v>673</v>
      </c>
      <c r="G29" s="394"/>
    </row>
    <row r="30" spans="1:7" ht="15.75">
      <c r="A30" s="218" t="s">
        <v>677</v>
      </c>
      <c r="B30" s="219"/>
      <c r="C30" s="397"/>
      <c r="D30" s="397"/>
      <c r="E30" s="220"/>
      <c r="F30" s="395" t="s">
        <v>365</v>
      </c>
      <c r="G30" s="395"/>
    </row>
    <row r="36" spans="1:7" ht="15.75">
      <c r="A36" s="187" t="s">
        <v>674</v>
      </c>
      <c r="F36" s="396" t="s">
        <v>584</v>
      </c>
      <c r="G36" s="396"/>
    </row>
  </sheetData>
  <sheetProtection/>
  <mergeCells count="10">
    <mergeCell ref="A1:G1"/>
    <mergeCell ref="A3:G3"/>
    <mergeCell ref="A4:G4"/>
    <mergeCell ref="F5:G5"/>
    <mergeCell ref="F29:G29"/>
    <mergeCell ref="F30:G30"/>
    <mergeCell ref="F36:G36"/>
    <mergeCell ref="C30:D30"/>
    <mergeCell ref="D6:E6"/>
    <mergeCell ref="F6:G6"/>
  </mergeCells>
  <printOptions/>
  <pageMargins left="0.5118110236220472" right="0" top="0.7874015748031497" bottom="0.7874015748031497" header="0.31496062992125984" footer="0.31496062992125984"/>
  <pageSetup horizontalDpi="600" verticalDpi="600" orientation="landscape" paperSize="9" r:id="rId1"/>
  <headerFooter alignWithMargins="0">
    <oddFooter>&amp;C6</oddFooter>
  </headerFooter>
</worksheet>
</file>

<file path=xl/worksheets/sheet4.xml><?xml version="1.0" encoding="utf-8"?>
<worksheet xmlns="http://schemas.openxmlformats.org/spreadsheetml/2006/main" xmlns:r="http://schemas.openxmlformats.org/officeDocument/2006/relationships">
  <dimension ref="A1:E51"/>
  <sheetViews>
    <sheetView zoomScalePageLayoutView="0" workbookViewId="0" topLeftCell="A35">
      <selection activeCell="A48" sqref="A48"/>
    </sheetView>
  </sheetViews>
  <sheetFormatPr defaultColWidth="9.00390625" defaultRowHeight="16.5"/>
  <cols>
    <col min="1" max="1" width="37.375" style="1" customWidth="1"/>
    <col min="2" max="2" width="8.125" style="1" customWidth="1"/>
    <col min="3" max="3" width="10.375" style="1" customWidth="1"/>
    <col min="4" max="4" width="15.125" style="1" bestFit="1" customWidth="1"/>
    <col min="5" max="5" width="15.00390625" style="1" customWidth="1"/>
    <col min="6" max="6" width="6.125" style="1" customWidth="1"/>
    <col min="7" max="16384" width="9.00390625" style="1" customWidth="1"/>
  </cols>
  <sheetData>
    <row r="1" spans="1:5" ht="15.75">
      <c r="A1" s="400" t="s">
        <v>305</v>
      </c>
      <c r="B1" s="400"/>
      <c r="C1" s="400"/>
      <c r="D1" s="400"/>
      <c r="E1" s="400"/>
    </row>
    <row r="2" spans="1:5" ht="20.25">
      <c r="A2" s="404" t="s">
        <v>555</v>
      </c>
      <c r="B2" s="404"/>
      <c r="C2" s="404"/>
      <c r="D2" s="404"/>
      <c r="E2" s="404"/>
    </row>
    <row r="3" spans="1:5" ht="18.75">
      <c r="A3" s="405" t="s">
        <v>173</v>
      </c>
      <c r="B3" s="405"/>
      <c r="C3" s="405"/>
      <c r="D3" s="405"/>
      <c r="E3" s="405"/>
    </row>
    <row r="4" spans="1:5" ht="15.75">
      <c r="A4" s="406" t="s">
        <v>556</v>
      </c>
      <c r="B4" s="406"/>
      <c r="C4" s="406"/>
      <c r="D4" s="406"/>
      <c r="E4" s="406"/>
    </row>
    <row r="5" spans="1:5" ht="15.75">
      <c r="A5" s="198"/>
      <c r="B5" s="198"/>
      <c r="C5" s="198"/>
      <c r="D5" s="221"/>
      <c r="E5" s="221" t="s">
        <v>557</v>
      </c>
    </row>
    <row r="6" spans="1:5" ht="33" customHeight="1">
      <c r="A6" s="222" t="s">
        <v>601</v>
      </c>
      <c r="B6" s="222" t="s">
        <v>600</v>
      </c>
      <c r="C6" s="222" t="s">
        <v>613</v>
      </c>
      <c r="D6" s="223" t="s">
        <v>173</v>
      </c>
      <c r="E6" s="223" t="s">
        <v>174</v>
      </c>
    </row>
    <row r="7" spans="1:5" ht="30" customHeight="1">
      <c r="A7" s="224" t="s">
        <v>615</v>
      </c>
      <c r="B7" s="225"/>
      <c r="C7" s="225"/>
      <c r="D7" s="226"/>
      <c r="E7" s="226"/>
    </row>
    <row r="8" spans="1:5" ht="19.5" customHeight="1">
      <c r="A8" s="227" t="s">
        <v>616</v>
      </c>
      <c r="B8" s="228" t="s">
        <v>229</v>
      </c>
      <c r="C8" s="228"/>
      <c r="D8" s="229">
        <v>11075036515</v>
      </c>
      <c r="E8" s="229">
        <v>-25716710200</v>
      </c>
    </row>
    <row r="9" spans="1:5" ht="19.5" customHeight="1">
      <c r="A9" s="230" t="s">
        <v>630</v>
      </c>
      <c r="B9" s="228"/>
      <c r="C9" s="228"/>
      <c r="D9" s="229"/>
      <c r="E9" s="229"/>
    </row>
    <row r="10" spans="1:5" ht="19.5" customHeight="1">
      <c r="A10" s="231" t="s">
        <v>622</v>
      </c>
      <c r="B10" s="228" t="s">
        <v>230</v>
      </c>
      <c r="C10" s="228"/>
      <c r="D10" s="235">
        <v>38645758400</v>
      </c>
      <c r="E10" s="229">
        <v>35773151775</v>
      </c>
    </row>
    <row r="11" spans="1:5" ht="19.5" customHeight="1">
      <c r="A11" s="231" t="s">
        <v>637</v>
      </c>
      <c r="B11" s="228" t="s">
        <v>231</v>
      </c>
      <c r="C11" s="228"/>
      <c r="D11" s="311">
        <v>91104119</v>
      </c>
      <c r="E11" s="229">
        <v>932199986</v>
      </c>
    </row>
    <row r="12" spans="1:5" ht="19.5" customHeight="1">
      <c r="A12" s="227" t="s">
        <v>636</v>
      </c>
      <c r="B12" s="228" t="s">
        <v>232</v>
      </c>
      <c r="C12" s="228"/>
      <c r="D12" s="229"/>
      <c r="E12" s="229">
        <v>-784407300</v>
      </c>
    </row>
    <row r="13" spans="1:5" ht="19.5" customHeight="1">
      <c r="A13" s="230" t="s">
        <v>625</v>
      </c>
      <c r="B13" s="228" t="s">
        <v>233</v>
      </c>
      <c r="C13" s="228"/>
      <c r="D13" s="229"/>
      <c r="E13" s="229"/>
    </row>
    <row r="14" spans="1:5" ht="19.5" customHeight="1">
      <c r="A14" s="231" t="s">
        <v>558</v>
      </c>
      <c r="B14" s="228" t="s">
        <v>234</v>
      </c>
      <c r="C14" s="228"/>
      <c r="D14" s="229">
        <v>10144421832</v>
      </c>
      <c r="E14" s="229">
        <v>13732920400</v>
      </c>
    </row>
    <row r="15" spans="1:5" ht="33" customHeight="1">
      <c r="A15" s="232" t="s">
        <v>617</v>
      </c>
      <c r="B15" s="233" t="s">
        <v>235</v>
      </c>
      <c r="C15" s="233"/>
      <c r="D15" s="234">
        <f>SUM(D8:D14)</f>
        <v>59956320866</v>
      </c>
      <c r="E15" s="234">
        <f>SUM(E8:E14)</f>
        <v>23937154661</v>
      </c>
    </row>
    <row r="16" spans="1:5" ht="19.5" customHeight="1">
      <c r="A16" s="230" t="s">
        <v>631</v>
      </c>
      <c r="B16" s="228" t="s">
        <v>236</v>
      </c>
      <c r="C16" s="228"/>
      <c r="D16" s="235">
        <v>-22537481227</v>
      </c>
      <c r="E16" s="229">
        <v>-27190945330</v>
      </c>
    </row>
    <row r="17" spans="1:5" ht="19.5" customHeight="1">
      <c r="A17" s="230" t="s">
        <v>623</v>
      </c>
      <c r="B17" s="228">
        <v>10</v>
      </c>
      <c r="C17" s="228"/>
      <c r="D17" s="235">
        <v>28687858369</v>
      </c>
      <c r="E17" s="229">
        <v>27508564200</v>
      </c>
    </row>
    <row r="18" spans="1:5" ht="29.25" customHeight="1">
      <c r="A18" s="230" t="s">
        <v>551</v>
      </c>
      <c r="B18" s="228">
        <v>11</v>
      </c>
      <c r="C18" s="228"/>
      <c r="D18" s="235">
        <v>-4166100937</v>
      </c>
      <c r="E18" s="229">
        <v>14492854772</v>
      </c>
    </row>
    <row r="19" spans="1:5" ht="19.5" customHeight="1">
      <c r="A19" s="230" t="s">
        <v>559</v>
      </c>
      <c r="B19" s="228">
        <v>12</v>
      </c>
      <c r="C19" s="228"/>
      <c r="D19" s="235">
        <v>-4262325458</v>
      </c>
      <c r="E19" s="229">
        <v>-9973844282</v>
      </c>
    </row>
    <row r="20" spans="1:5" ht="19.5" customHeight="1">
      <c r="A20" s="231" t="s">
        <v>626</v>
      </c>
      <c r="B20" s="228">
        <v>13</v>
      </c>
      <c r="C20" s="228"/>
      <c r="D20" s="235">
        <v>-9661743706</v>
      </c>
      <c r="E20" s="229">
        <v>-12704959339</v>
      </c>
    </row>
    <row r="21" spans="1:5" ht="19.5" customHeight="1">
      <c r="A21" s="231" t="s">
        <v>627</v>
      </c>
      <c r="B21" s="228">
        <v>14</v>
      </c>
      <c r="C21" s="228"/>
      <c r="D21" s="235"/>
      <c r="E21" s="229"/>
    </row>
    <row r="22" spans="1:5" ht="19.5" customHeight="1">
      <c r="A22" s="230" t="s">
        <v>632</v>
      </c>
      <c r="B22" s="228">
        <v>15</v>
      </c>
      <c r="C22" s="228"/>
      <c r="D22" s="235">
        <v>2781600000</v>
      </c>
      <c r="E22" s="229">
        <v>186673091</v>
      </c>
    </row>
    <row r="23" spans="1:5" ht="30.75" customHeight="1">
      <c r="A23" s="230" t="s">
        <v>633</v>
      </c>
      <c r="B23" s="228">
        <v>16</v>
      </c>
      <c r="C23" s="228"/>
      <c r="D23" s="235">
        <v>-3574083894</v>
      </c>
      <c r="E23" s="229"/>
    </row>
    <row r="24" spans="1:5" ht="31.5" customHeight="1">
      <c r="A24" s="236" t="s">
        <v>618</v>
      </c>
      <c r="B24" s="237">
        <v>20</v>
      </c>
      <c r="C24" s="237"/>
      <c r="D24" s="234">
        <f>SUM(D15:D23)</f>
        <v>47224044013</v>
      </c>
      <c r="E24" s="234">
        <f>SUM(E15:E23)</f>
        <v>16255497773</v>
      </c>
    </row>
    <row r="25" spans="1:5" ht="21" customHeight="1">
      <c r="A25" s="238" t="s">
        <v>619</v>
      </c>
      <c r="B25" s="239"/>
      <c r="C25" s="239"/>
      <c r="D25" s="229"/>
      <c r="E25" s="229"/>
    </row>
    <row r="26" spans="1:5" ht="30.75" customHeight="1">
      <c r="A26" s="231" t="s">
        <v>635</v>
      </c>
      <c r="B26" s="239">
        <v>21</v>
      </c>
      <c r="C26" s="239"/>
      <c r="D26" s="229">
        <v>-7296259136</v>
      </c>
      <c r="E26" s="229">
        <v>-15489087700</v>
      </c>
    </row>
    <row r="27" spans="1:5" ht="29.25" customHeight="1">
      <c r="A27" s="231" t="s">
        <v>554</v>
      </c>
      <c r="B27" s="239">
        <v>22</v>
      </c>
      <c r="C27" s="239"/>
      <c r="D27" s="229"/>
      <c r="E27" s="229">
        <v>210865800</v>
      </c>
    </row>
    <row r="28" spans="1:5" ht="23.25" customHeight="1">
      <c r="A28" s="230" t="s">
        <v>552</v>
      </c>
      <c r="B28" s="239">
        <v>23</v>
      </c>
      <c r="C28" s="239"/>
      <c r="D28" s="229"/>
      <c r="E28" s="229"/>
    </row>
    <row r="29" spans="1:5" ht="30" customHeight="1">
      <c r="A29" s="230" t="s">
        <v>553</v>
      </c>
      <c r="B29" s="239">
        <v>24</v>
      </c>
      <c r="C29" s="239"/>
      <c r="D29" s="229">
        <v>63064782000</v>
      </c>
      <c r="E29" s="229"/>
    </row>
    <row r="30" spans="1:5" ht="19.5" customHeight="1">
      <c r="A30" s="230" t="s">
        <v>638</v>
      </c>
      <c r="B30" s="239">
        <v>25</v>
      </c>
      <c r="C30" s="239"/>
      <c r="D30" s="229"/>
      <c r="E30" s="229"/>
    </row>
    <row r="31" spans="1:5" ht="19.5" customHeight="1">
      <c r="A31" s="230" t="s">
        <v>639</v>
      </c>
      <c r="B31" s="239">
        <v>26</v>
      </c>
      <c r="C31" s="239"/>
      <c r="D31" s="229"/>
      <c r="E31" s="229"/>
    </row>
    <row r="32" spans="1:5" ht="28.5" customHeight="1">
      <c r="A32" s="231" t="s">
        <v>628</v>
      </c>
      <c r="B32" s="228">
        <v>27</v>
      </c>
      <c r="C32" s="228"/>
      <c r="D32" s="235">
        <v>1578866924</v>
      </c>
      <c r="E32" s="229">
        <v>1327757700</v>
      </c>
    </row>
    <row r="33" spans="1:5" ht="19.5" customHeight="1">
      <c r="A33" s="236" t="s">
        <v>620</v>
      </c>
      <c r="B33" s="233">
        <v>30</v>
      </c>
      <c r="C33" s="233"/>
      <c r="D33" s="234">
        <f>SUM(D26:D32)</f>
        <v>57347389788</v>
      </c>
      <c r="E33" s="234">
        <f>SUM(E26:E32)</f>
        <v>-13950464200</v>
      </c>
    </row>
    <row r="34" spans="1:5" ht="19.5" customHeight="1">
      <c r="A34" s="238" t="s">
        <v>560</v>
      </c>
      <c r="B34" s="239"/>
      <c r="C34" s="239"/>
      <c r="D34" s="229"/>
      <c r="E34" s="229">
        <v>0</v>
      </c>
    </row>
    <row r="35" spans="1:5" ht="28.5" customHeight="1">
      <c r="A35" s="230" t="s">
        <v>640</v>
      </c>
      <c r="B35" s="228">
        <v>31</v>
      </c>
      <c r="C35" s="228"/>
      <c r="D35" s="235"/>
      <c r="E35" s="229"/>
    </row>
    <row r="36" spans="1:5" ht="29.25" customHeight="1">
      <c r="A36" s="230" t="s">
        <v>550</v>
      </c>
      <c r="B36" s="228">
        <v>32</v>
      </c>
      <c r="C36" s="228"/>
      <c r="D36" s="229"/>
      <c r="E36" s="229"/>
    </row>
    <row r="37" spans="1:5" ht="19.5" customHeight="1">
      <c r="A37" s="230" t="s">
        <v>624</v>
      </c>
      <c r="B37" s="228">
        <v>33</v>
      </c>
      <c r="C37" s="228"/>
      <c r="D37" s="240">
        <v>235948312789</v>
      </c>
      <c r="E37" s="240">
        <v>234041838400</v>
      </c>
    </row>
    <row r="38" spans="1:5" ht="19.5" customHeight="1">
      <c r="A38" s="230" t="s">
        <v>611</v>
      </c>
      <c r="B38" s="228">
        <v>34</v>
      </c>
      <c r="C38" s="228"/>
      <c r="D38" s="316">
        <v>-289669291172</v>
      </c>
      <c r="E38" s="235">
        <v>-224954930500</v>
      </c>
    </row>
    <row r="39" spans="1:5" ht="19.5" customHeight="1">
      <c r="A39" s="230" t="s">
        <v>561</v>
      </c>
      <c r="B39" s="228">
        <v>35</v>
      </c>
      <c r="C39" s="228"/>
      <c r="D39" s="229"/>
      <c r="E39" s="229"/>
    </row>
    <row r="40" spans="1:5" ht="19.5" customHeight="1">
      <c r="A40" s="230" t="s">
        <v>629</v>
      </c>
      <c r="B40" s="228">
        <v>36</v>
      </c>
      <c r="C40" s="228"/>
      <c r="D40" s="235">
        <v>-14802461200</v>
      </c>
      <c r="E40" s="229">
        <v>-3913665600</v>
      </c>
    </row>
    <row r="41" spans="1:5" ht="19.5" customHeight="1">
      <c r="A41" s="236" t="s">
        <v>562</v>
      </c>
      <c r="B41" s="241">
        <v>40</v>
      </c>
      <c r="C41" s="241"/>
      <c r="D41" s="234">
        <f>SUM(D35:D40)</f>
        <v>-68523439583</v>
      </c>
      <c r="E41" s="234">
        <f>SUM(E35:E40)</f>
        <v>5173242300</v>
      </c>
    </row>
    <row r="42" spans="1:5" ht="19.5" customHeight="1">
      <c r="A42" s="238" t="s">
        <v>621</v>
      </c>
      <c r="B42" s="228">
        <v>50</v>
      </c>
      <c r="C42" s="228"/>
      <c r="D42" s="234">
        <f>D24+D33+D41</f>
        <v>36047994218</v>
      </c>
      <c r="E42" s="234">
        <f>E24+E33+E41</f>
        <v>7478275873</v>
      </c>
    </row>
    <row r="43" spans="1:5" ht="19.5" customHeight="1">
      <c r="A43" s="238" t="s">
        <v>614</v>
      </c>
      <c r="B43" s="228">
        <v>60</v>
      </c>
      <c r="C43" s="228"/>
      <c r="D43" s="234">
        <v>50478113150</v>
      </c>
      <c r="E43" s="234">
        <v>85372204827</v>
      </c>
    </row>
    <row r="44" spans="1:5" ht="28.5" customHeight="1">
      <c r="A44" s="231" t="s">
        <v>634</v>
      </c>
      <c r="B44" s="228">
        <v>61</v>
      </c>
      <c r="C44" s="228"/>
      <c r="D44" s="229"/>
      <c r="E44" s="229"/>
    </row>
    <row r="45" spans="1:5" ht="19.5" customHeight="1">
      <c r="A45" s="242" t="s">
        <v>612</v>
      </c>
      <c r="B45" s="243">
        <v>70</v>
      </c>
      <c r="C45" s="244" t="s">
        <v>237</v>
      </c>
      <c r="D45" s="245">
        <f>D42+D43</f>
        <v>86526107368</v>
      </c>
      <c r="E45" s="245">
        <f>E42+E43</f>
        <v>92850480700</v>
      </c>
    </row>
    <row r="46" spans="1:5" ht="15.75">
      <c r="A46" s="246"/>
      <c r="B46" s="247"/>
      <c r="C46" s="248"/>
      <c r="D46" s="249"/>
      <c r="E46" s="249"/>
    </row>
    <row r="47" spans="1:5" ht="24.75" customHeight="1">
      <c r="A47" s="198"/>
      <c r="B47" s="250"/>
      <c r="C47" s="251"/>
      <c r="D47" s="407" t="s">
        <v>672</v>
      </c>
      <c r="E47" s="407"/>
    </row>
    <row r="48" spans="1:5" ht="29.25" customHeight="1">
      <c r="A48" s="384" t="s">
        <v>678</v>
      </c>
      <c r="B48" s="383"/>
      <c r="C48" s="383"/>
      <c r="D48" s="408" t="s">
        <v>302</v>
      </c>
      <c r="E48" s="408"/>
    </row>
    <row r="49" spans="1:5" ht="29.25" customHeight="1">
      <c r="A49" s="252"/>
      <c r="B49" s="252"/>
      <c r="C49" s="252"/>
      <c r="D49" s="199"/>
      <c r="E49" s="199"/>
    </row>
    <row r="50" spans="1:5" ht="29.25" customHeight="1">
      <c r="A50" s="252"/>
      <c r="B50" s="252"/>
      <c r="C50" s="252"/>
      <c r="D50" s="199"/>
      <c r="E50" s="199"/>
    </row>
    <row r="51" spans="1:5" ht="29.25" customHeight="1">
      <c r="A51" s="187" t="s">
        <v>674</v>
      </c>
      <c r="D51" s="396" t="s">
        <v>610</v>
      </c>
      <c r="E51" s="396"/>
    </row>
  </sheetData>
  <sheetProtection/>
  <mergeCells count="7">
    <mergeCell ref="D51:E51"/>
    <mergeCell ref="A1:E1"/>
    <mergeCell ref="A2:E2"/>
    <mergeCell ref="A3:E3"/>
    <mergeCell ref="A4:E4"/>
    <mergeCell ref="D47:E47"/>
    <mergeCell ref="D48:E48"/>
  </mergeCells>
  <printOptions horizontalCentered="1"/>
  <pageMargins left="0.35433070866141736" right="0.35433070866141736" top="0.5905511811023623" bottom="0.5905511811023623" header="0.11811023622047245" footer="0.11811023622047245"/>
  <pageSetup horizontalDpi="600" verticalDpi="600" orientation="portrait" paperSize="9" r:id="rId1"/>
  <headerFooter alignWithMargins="0">
    <oddFooter>&amp;C8</oddFooter>
  </headerFooter>
</worksheet>
</file>

<file path=xl/worksheets/sheet5.xml><?xml version="1.0" encoding="utf-8"?>
<worksheet xmlns="http://schemas.openxmlformats.org/spreadsheetml/2006/main" xmlns:r="http://schemas.openxmlformats.org/officeDocument/2006/relationships">
  <dimension ref="A1:M455"/>
  <sheetViews>
    <sheetView zoomScalePageLayoutView="0" workbookViewId="0" topLeftCell="A519">
      <selection activeCell="A448" sqref="A448"/>
    </sheetView>
  </sheetViews>
  <sheetFormatPr defaultColWidth="9.00390625" defaultRowHeight="16.5"/>
  <cols>
    <col min="1" max="1" width="40.375" style="1" customWidth="1"/>
    <col min="2" max="2" width="14.25390625" style="1" customWidth="1"/>
    <col min="3" max="3" width="13.75390625" style="1" customWidth="1"/>
    <col min="4" max="4" width="14.25390625" style="1" customWidth="1"/>
    <col min="5" max="5" width="11.875" style="1" customWidth="1"/>
    <col min="6" max="6" width="11.375" style="1" customWidth="1"/>
    <col min="7" max="7" width="13.375" style="1" customWidth="1"/>
    <col min="8" max="8" width="11.00390625" style="1" customWidth="1"/>
    <col min="9" max="9" width="12.375" style="1" customWidth="1"/>
    <col min="10" max="10" width="12.25390625" style="1" customWidth="1"/>
    <col min="11" max="11" width="14.75390625" style="1" customWidth="1"/>
    <col min="12" max="12" width="14.25390625" style="1" bestFit="1" customWidth="1"/>
    <col min="13" max="16384" width="9.00390625" style="1" customWidth="1"/>
  </cols>
  <sheetData>
    <row r="1" spans="1:9" ht="33" customHeight="1">
      <c r="A1" s="409" t="s">
        <v>305</v>
      </c>
      <c r="B1" s="409"/>
      <c r="C1" s="409"/>
      <c r="D1" s="409"/>
      <c r="E1" s="409"/>
      <c r="F1" s="412" t="s">
        <v>306</v>
      </c>
      <c r="G1" s="412"/>
      <c r="H1" s="412"/>
      <c r="I1" s="330"/>
    </row>
    <row r="2" spans="1:9" ht="42.75" customHeight="1">
      <c r="A2" s="410" t="s">
        <v>568</v>
      </c>
      <c r="B2" s="410"/>
      <c r="C2" s="410"/>
      <c r="D2" s="410"/>
      <c r="E2" s="410"/>
      <c r="F2" s="411" t="s">
        <v>307</v>
      </c>
      <c r="G2" s="411"/>
      <c r="H2" s="411"/>
      <c r="I2" s="330"/>
    </row>
    <row r="3" spans="1:8" ht="15.75">
      <c r="A3" s="11"/>
      <c r="B3" s="65"/>
      <c r="F3" s="10"/>
      <c r="G3" s="10"/>
      <c r="H3" s="10"/>
    </row>
    <row r="4" spans="1:8" ht="18.75">
      <c r="A4" s="422" t="s">
        <v>308</v>
      </c>
      <c r="B4" s="422"/>
      <c r="C4" s="422"/>
      <c r="D4" s="422"/>
      <c r="E4" s="422"/>
      <c r="F4" s="422"/>
      <c r="G4" s="13"/>
      <c r="H4" s="13"/>
    </row>
    <row r="5" spans="1:8" ht="19.5">
      <c r="A5" s="423" t="s">
        <v>175</v>
      </c>
      <c r="B5" s="423"/>
      <c r="C5" s="423"/>
      <c r="D5" s="423"/>
      <c r="E5" s="423"/>
      <c r="F5" s="423"/>
      <c r="G5" s="14"/>
      <c r="H5" s="14"/>
    </row>
    <row r="6" ht="15.75">
      <c r="A6" s="15"/>
    </row>
    <row r="7" spans="1:8" ht="15.75">
      <c r="A7" s="16" t="s">
        <v>309</v>
      </c>
      <c r="B7" s="17"/>
      <c r="C7" s="17"/>
      <c r="D7" s="17"/>
      <c r="E7" s="17"/>
      <c r="F7" s="17"/>
      <c r="G7" s="17"/>
      <c r="H7" s="17"/>
    </row>
    <row r="8" spans="1:8" ht="19.5" customHeight="1">
      <c r="A8" s="17" t="s">
        <v>215</v>
      </c>
      <c r="B8" s="19" t="s">
        <v>310</v>
      </c>
      <c r="C8" s="17"/>
      <c r="D8" s="17"/>
      <c r="E8" s="17"/>
      <c r="F8" s="17"/>
      <c r="G8" s="17"/>
      <c r="H8" s="17"/>
    </row>
    <row r="9" spans="1:8" ht="19.5" customHeight="1">
      <c r="A9" s="17" t="s">
        <v>216</v>
      </c>
      <c r="B9" s="19" t="s">
        <v>668</v>
      </c>
      <c r="C9" s="17"/>
      <c r="D9" s="17"/>
      <c r="E9" s="17"/>
      <c r="F9" s="17"/>
      <c r="G9" s="17"/>
      <c r="H9" s="17"/>
    </row>
    <row r="10" spans="1:11" ht="19.5" customHeight="1">
      <c r="A10" s="63" t="s">
        <v>217</v>
      </c>
      <c r="B10" s="63"/>
      <c r="C10" s="63"/>
      <c r="D10" s="63"/>
      <c r="E10" s="63"/>
      <c r="F10" s="63"/>
      <c r="G10" s="64"/>
      <c r="H10" s="64"/>
      <c r="I10" s="67"/>
      <c r="J10" s="67"/>
      <c r="K10" s="67"/>
    </row>
    <row r="11" spans="1:11" ht="17.25">
      <c r="A11" s="428" t="s">
        <v>574</v>
      </c>
      <c r="B11" s="429"/>
      <c r="C11" s="429"/>
      <c r="D11" s="429"/>
      <c r="E11" s="429"/>
      <c r="F11" s="429"/>
      <c r="G11" s="429"/>
      <c r="H11" s="429"/>
      <c r="I11" s="429"/>
      <c r="J11" s="67"/>
      <c r="K11" s="67"/>
    </row>
    <row r="12" spans="1:11" ht="17.25">
      <c r="A12" s="428" t="s">
        <v>224</v>
      </c>
      <c r="B12" s="429"/>
      <c r="C12" s="429"/>
      <c r="D12" s="429"/>
      <c r="E12" s="429"/>
      <c r="F12" s="429"/>
      <c r="G12" s="429"/>
      <c r="H12" s="429"/>
      <c r="I12" s="429"/>
      <c r="J12" s="67"/>
      <c r="K12" s="67"/>
    </row>
    <row r="13" spans="1:9" ht="17.25">
      <c r="A13" s="428" t="s">
        <v>225</v>
      </c>
      <c r="B13" s="429"/>
      <c r="C13" s="429"/>
      <c r="D13" s="429"/>
      <c r="E13" s="429"/>
      <c r="F13" s="429"/>
      <c r="G13" s="429"/>
      <c r="H13" s="429"/>
      <c r="I13" s="429"/>
    </row>
    <row r="14" spans="1:8" ht="15.75">
      <c r="A14" s="18"/>
      <c r="B14" s="18"/>
      <c r="C14" s="18"/>
      <c r="D14" s="18"/>
      <c r="E14" s="18"/>
      <c r="F14" s="18"/>
      <c r="G14" s="18"/>
      <c r="H14" s="18"/>
    </row>
    <row r="15" spans="1:8" ht="15.75">
      <c r="A15" s="16" t="s">
        <v>311</v>
      </c>
      <c r="B15" s="17"/>
      <c r="C15" s="17"/>
      <c r="D15" s="17"/>
      <c r="E15" s="17"/>
      <c r="F15" s="17"/>
      <c r="G15" s="17"/>
      <c r="H15" s="17"/>
    </row>
    <row r="16" spans="1:8" ht="18.75" customHeight="1">
      <c r="A16" s="17" t="s">
        <v>208</v>
      </c>
      <c r="B16" s="19" t="s">
        <v>652</v>
      </c>
      <c r="C16" s="17"/>
      <c r="D16" s="17"/>
      <c r="E16" s="17"/>
      <c r="F16" s="17"/>
      <c r="G16" s="17"/>
      <c r="H16" s="17"/>
    </row>
    <row r="17" spans="1:8" ht="18.75" customHeight="1">
      <c r="A17" s="17" t="s">
        <v>209</v>
      </c>
      <c r="B17" s="19" t="s">
        <v>312</v>
      </c>
      <c r="C17" s="66"/>
      <c r="D17" s="17"/>
      <c r="E17" s="17"/>
      <c r="F17" s="17"/>
      <c r="G17" s="17"/>
      <c r="H17" s="17"/>
    </row>
    <row r="18" spans="1:8" ht="15.75">
      <c r="A18" s="17"/>
      <c r="B18" s="17"/>
      <c r="C18" s="17"/>
      <c r="D18" s="17"/>
      <c r="E18" s="17"/>
      <c r="F18" s="17"/>
      <c r="G18" s="17"/>
      <c r="H18" s="17"/>
    </row>
    <row r="19" spans="1:8" ht="15.75">
      <c r="A19" s="16" t="s">
        <v>313</v>
      </c>
      <c r="B19" s="17"/>
      <c r="C19" s="17"/>
      <c r="D19" s="17"/>
      <c r="E19" s="17"/>
      <c r="F19" s="17"/>
      <c r="G19" s="17"/>
      <c r="H19" s="17"/>
    </row>
    <row r="20" spans="1:9" ht="63.75" customHeight="1">
      <c r="A20" s="413" t="s">
        <v>210</v>
      </c>
      <c r="B20" s="413"/>
      <c r="C20" s="413"/>
      <c r="D20" s="413"/>
      <c r="E20" s="413"/>
      <c r="F20" s="413"/>
      <c r="G20" s="413"/>
      <c r="H20" s="413"/>
      <c r="I20" s="331"/>
    </row>
    <row r="21" spans="1:9" ht="46.5" customHeight="1">
      <c r="A21" s="420" t="s">
        <v>211</v>
      </c>
      <c r="B21" s="420"/>
      <c r="C21" s="420"/>
      <c r="D21" s="420"/>
      <c r="E21" s="420"/>
      <c r="F21" s="420"/>
      <c r="G21" s="420"/>
      <c r="H21" s="420"/>
      <c r="I21" s="331"/>
    </row>
    <row r="22" spans="1:8" ht="18.75" customHeight="1">
      <c r="A22" s="17" t="s">
        <v>212</v>
      </c>
      <c r="B22" s="19" t="s">
        <v>314</v>
      </c>
      <c r="C22" s="17"/>
      <c r="D22" s="17"/>
      <c r="E22" s="17"/>
      <c r="F22" s="17"/>
      <c r="G22" s="17"/>
      <c r="H22" s="17"/>
    </row>
    <row r="23" spans="1:8" ht="18.75" customHeight="1">
      <c r="A23" s="17"/>
      <c r="B23" s="17"/>
      <c r="C23" s="17"/>
      <c r="D23" s="17"/>
      <c r="E23" s="17"/>
      <c r="F23" s="17"/>
      <c r="G23" s="17"/>
      <c r="H23" s="17"/>
    </row>
    <row r="24" spans="1:8" ht="18.75" customHeight="1">
      <c r="A24" s="16" t="s">
        <v>315</v>
      </c>
      <c r="B24" s="17"/>
      <c r="C24" s="17"/>
      <c r="D24" s="17"/>
      <c r="E24" s="17"/>
      <c r="F24" s="17"/>
      <c r="G24" s="17"/>
      <c r="H24" s="17"/>
    </row>
    <row r="25" spans="1:8" ht="18.75" customHeight="1">
      <c r="A25" s="17" t="s">
        <v>213</v>
      </c>
      <c r="B25" s="17"/>
      <c r="C25" s="17"/>
      <c r="D25" s="17"/>
      <c r="E25" s="17"/>
      <c r="F25" s="17"/>
      <c r="G25" s="17"/>
      <c r="H25" s="17"/>
    </row>
    <row r="26" spans="1:9" ht="37.5" customHeight="1">
      <c r="A26" s="413" t="s">
        <v>220</v>
      </c>
      <c r="B26" s="413"/>
      <c r="C26" s="413"/>
      <c r="D26" s="413"/>
      <c r="E26" s="413"/>
      <c r="F26" s="413"/>
      <c r="G26" s="413"/>
      <c r="H26" s="413"/>
      <c r="I26" s="331"/>
    </row>
    <row r="27" spans="1:9" ht="55.5" customHeight="1">
      <c r="A27" s="413" t="s">
        <v>667</v>
      </c>
      <c r="B27" s="413"/>
      <c r="C27" s="413"/>
      <c r="D27" s="413"/>
      <c r="E27" s="413"/>
      <c r="F27" s="413"/>
      <c r="G27" s="413"/>
      <c r="H27" s="413"/>
      <c r="I27" s="336"/>
    </row>
    <row r="28" spans="1:8" ht="15.75">
      <c r="A28" s="17"/>
      <c r="B28" s="17"/>
      <c r="C28" s="17"/>
      <c r="D28" s="17"/>
      <c r="E28" s="17"/>
      <c r="F28" s="17"/>
      <c r="G28" s="17"/>
      <c r="H28" s="17"/>
    </row>
    <row r="29" spans="1:8" ht="18.75" customHeight="1">
      <c r="A29" s="17" t="s">
        <v>214</v>
      </c>
      <c r="B29" s="17"/>
      <c r="C29" s="17"/>
      <c r="D29" s="17"/>
      <c r="E29" s="17"/>
      <c r="F29" s="17"/>
      <c r="G29" s="17"/>
      <c r="H29" s="17"/>
    </row>
    <row r="30" spans="1:8" ht="18.75" customHeight="1">
      <c r="A30" s="17" t="s">
        <v>204</v>
      </c>
      <c r="B30" s="19" t="s">
        <v>316</v>
      </c>
      <c r="C30" s="19"/>
      <c r="D30" s="17"/>
      <c r="E30" s="17"/>
      <c r="F30" s="17"/>
      <c r="G30" s="17"/>
      <c r="H30" s="17"/>
    </row>
    <row r="31" spans="1:8" ht="18.75" customHeight="1">
      <c r="A31" s="20" t="s">
        <v>205</v>
      </c>
      <c r="B31" s="17"/>
      <c r="C31" s="17"/>
      <c r="D31" s="17"/>
      <c r="E31" s="17"/>
      <c r="F31" s="17"/>
      <c r="G31" s="17"/>
      <c r="H31" s="17"/>
    </row>
    <row r="32" spans="1:8" ht="18.75" customHeight="1">
      <c r="A32" s="20" t="s">
        <v>206</v>
      </c>
      <c r="B32" s="17"/>
      <c r="C32" s="17"/>
      <c r="D32" s="17"/>
      <c r="E32" s="17"/>
      <c r="F32" s="17"/>
      <c r="G32" s="17"/>
      <c r="H32" s="17"/>
    </row>
    <row r="33" spans="1:8" ht="18.75" customHeight="1">
      <c r="A33" s="20" t="s">
        <v>207</v>
      </c>
      <c r="B33" s="17"/>
      <c r="C33" s="17"/>
      <c r="D33" s="17"/>
      <c r="E33" s="17"/>
      <c r="F33" s="17"/>
      <c r="G33" s="17"/>
      <c r="H33" s="17"/>
    </row>
    <row r="34" spans="1:8" ht="18.75" customHeight="1">
      <c r="A34" s="20"/>
      <c r="B34" s="17"/>
      <c r="C34" s="17"/>
      <c r="D34" s="17"/>
      <c r="E34" s="17"/>
      <c r="F34" s="17"/>
      <c r="G34" s="17"/>
      <c r="H34" s="17"/>
    </row>
    <row r="35" spans="1:8" ht="18.75" customHeight="1">
      <c r="A35" s="20" t="s">
        <v>317</v>
      </c>
      <c r="B35" s="17"/>
      <c r="C35" s="17"/>
      <c r="D35" s="17"/>
      <c r="E35" s="17"/>
      <c r="F35" s="17"/>
      <c r="G35" s="17"/>
      <c r="H35" s="17"/>
    </row>
    <row r="36" spans="1:9" ht="42" customHeight="1">
      <c r="A36" s="413" t="s">
        <v>669</v>
      </c>
      <c r="B36" s="413"/>
      <c r="C36" s="413"/>
      <c r="D36" s="413"/>
      <c r="E36" s="413"/>
      <c r="F36" s="413"/>
      <c r="G36" s="413"/>
      <c r="H36" s="413"/>
      <c r="I36" s="336"/>
    </row>
    <row r="37" spans="1:8" ht="18.75" customHeight="1">
      <c r="A37" s="20" t="s">
        <v>658</v>
      </c>
      <c r="B37" s="19" t="s">
        <v>318</v>
      </c>
      <c r="C37" s="19"/>
      <c r="D37" s="66"/>
      <c r="E37" s="66"/>
      <c r="F37" s="17"/>
      <c r="G37" s="17"/>
      <c r="H37" s="17"/>
    </row>
    <row r="38" spans="1:8" ht="18.75" customHeight="1">
      <c r="A38" s="20" t="s">
        <v>653</v>
      </c>
      <c r="B38" s="19"/>
      <c r="C38" s="19"/>
      <c r="D38" s="66"/>
      <c r="E38" s="66"/>
      <c r="F38" s="17"/>
      <c r="G38" s="17"/>
      <c r="H38" s="17"/>
    </row>
    <row r="39" spans="1:8" ht="18.75" customHeight="1">
      <c r="A39" s="20" t="s">
        <v>256</v>
      </c>
      <c r="B39" s="19"/>
      <c r="C39" s="19"/>
      <c r="D39" s="66"/>
      <c r="E39" s="66"/>
      <c r="F39" s="17"/>
      <c r="G39" s="17"/>
      <c r="H39" s="17"/>
    </row>
    <row r="40" spans="1:8" ht="18.75" customHeight="1">
      <c r="A40" s="20" t="s">
        <v>654</v>
      </c>
      <c r="B40" s="19"/>
      <c r="C40" s="19"/>
      <c r="D40" s="66"/>
      <c r="E40" s="66"/>
      <c r="F40" s="17"/>
      <c r="G40" s="17"/>
      <c r="H40" s="17"/>
    </row>
    <row r="41" spans="1:8" ht="18.75" customHeight="1">
      <c r="A41" s="20" t="s">
        <v>655</v>
      </c>
      <c r="B41" s="19"/>
      <c r="C41" s="19"/>
      <c r="D41" s="66"/>
      <c r="E41" s="66"/>
      <c r="F41" s="17"/>
      <c r="G41" s="17"/>
      <c r="H41" s="17"/>
    </row>
    <row r="42" spans="1:8" ht="18.75" customHeight="1">
      <c r="A42" s="20" t="s">
        <v>656</v>
      </c>
      <c r="B42" s="19"/>
      <c r="C42" s="19"/>
      <c r="D42" s="66"/>
      <c r="E42" s="66"/>
      <c r="F42" s="17"/>
      <c r="G42" s="17"/>
      <c r="H42" s="17"/>
    </row>
    <row r="43" spans="1:8" ht="18.75" customHeight="1">
      <c r="A43" s="20" t="s">
        <v>657</v>
      </c>
      <c r="B43" s="19"/>
      <c r="C43" s="19"/>
      <c r="D43" s="66"/>
      <c r="E43" s="66"/>
      <c r="F43" s="17"/>
      <c r="G43" s="17"/>
      <c r="H43" s="17"/>
    </row>
    <row r="44" spans="1:8" ht="18.75" customHeight="1">
      <c r="A44" s="20"/>
      <c r="B44" s="17"/>
      <c r="C44" s="17"/>
      <c r="D44" s="66"/>
      <c r="E44" s="66"/>
      <c r="F44" s="17"/>
      <c r="G44" s="17"/>
      <c r="H44" s="17"/>
    </row>
    <row r="45" spans="1:8" ht="18.75" customHeight="1">
      <c r="A45" s="20" t="s">
        <v>319</v>
      </c>
      <c r="B45" s="17"/>
      <c r="C45" s="17"/>
      <c r="D45" s="66"/>
      <c r="E45" s="66"/>
      <c r="F45" s="17"/>
      <c r="G45" s="17"/>
      <c r="H45" s="17"/>
    </row>
    <row r="46" spans="1:8" ht="18.75" customHeight="1">
      <c r="A46" s="20" t="s">
        <v>320</v>
      </c>
      <c r="B46" s="17"/>
      <c r="C46" s="17"/>
      <c r="D46" s="66"/>
      <c r="E46" s="66"/>
      <c r="F46" s="17"/>
      <c r="G46" s="17"/>
      <c r="H46" s="17"/>
    </row>
    <row r="47" spans="1:8" ht="18.75" customHeight="1">
      <c r="A47" s="20" t="s">
        <v>321</v>
      </c>
      <c r="B47" s="17"/>
      <c r="C47" s="17"/>
      <c r="D47" s="17"/>
      <c r="E47" s="17"/>
      <c r="F47" s="17"/>
      <c r="G47" s="17"/>
      <c r="H47" s="17"/>
    </row>
    <row r="48" spans="1:8" ht="18.75" customHeight="1">
      <c r="A48" s="20"/>
      <c r="B48" s="17"/>
      <c r="C48" s="17"/>
      <c r="D48" s="17"/>
      <c r="E48" s="17"/>
      <c r="F48" s="17"/>
      <c r="G48" s="17"/>
      <c r="H48" s="17"/>
    </row>
    <row r="49" spans="1:8" ht="18.75" customHeight="1">
      <c r="A49" s="20" t="s">
        <v>659</v>
      </c>
      <c r="B49" s="17"/>
      <c r="C49" s="17"/>
      <c r="D49" s="17"/>
      <c r="E49" s="17"/>
      <c r="F49" s="17"/>
      <c r="G49" s="17"/>
      <c r="H49" s="17"/>
    </row>
    <row r="50" spans="1:8" ht="18.75" customHeight="1">
      <c r="A50" s="20"/>
      <c r="B50" s="17"/>
      <c r="C50" s="17"/>
      <c r="D50" s="17"/>
      <c r="E50" s="17"/>
      <c r="F50" s="17"/>
      <c r="G50" s="17"/>
      <c r="H50" s="17"/>
    </row>
    <row r="51" spans="1:8" ht="18.75" customHeight="1">
      <c r="A51" s="20" t="s">
        <v>322</v>
      </c>
      <c r="B51" s="17"/>
      <c r="C51" s="17"/>
      <c r="D51" s="17"/>
      <c r="E51" s="17"/>
      <c r="F51" s="17"/>
      <c r="G51" s="17"/>
      <c r="H51" s="17"/>
    </row>
    <row r="52" spans="1:9" ht="60" customHeight="1">
      <c r="A52" s="413" t="s">
        <v>670</v>
      </c>
      <c r="B52" s="413"/>
      <c r="C52" s="413"/>
      <c r="D52" s="413"/>
      <c r="E52" s="413"/>
      <c r="F52" s="413"/>
      <c r="G52" s="413"/>
      <c r="H52" s="413"/>
      <c r="I52" s="336"/>
    </row>
    <row r="53" spans="1:8" ht="18.75" customHeight="1">
      <c r="A53" s="20" t="s">
        <v>323</v>
      </c>
      <c r="B53" s="17"/>
      <c r="C53" s="17"/>
      <c r="D53" s="17"/>
      <c r="E53" s="17"/>
      <c r="F53" s="17"/>
      <c r="G53" s="17"/>
      <c r="H53" s="17"/>
    </row>
    <row r="54" spans="1:8" ht="18.75" customHeight="1">
      <c r="A54" s="20"/>
      <c r="B54" s="17"/>
      <c r="C54" s="17"/>
      <c r="D54" s="17"/>
      <c r="E54" s="17"/>
      <c r="F54" s="17"/>
      <c r="G54" s="17"/>
      <c r="H54" s="17"/>
    </row>
    <row r="55" spans="1:8" ht="18.75" customHeight="1">
      <c r="A55" s="20" t="s">
        <v>324</v>
      </c>
      <c r="B55" s="17"/>
      <c r="C55" s="17"/>
      <c r="D55" s="17"/>
      <c r="E55" s="17"/>
      <c r="F55" s="17"/>
      <c r="G55" s="17"/>
      <c r="H55" s="17"/>
    </row>
    <row r="56" spans="1:9" ht="22.5" customHeight="1">
      <c r="A56" s="426" t="s">
        <v>662</v>
      </c>
      <c r="B56" s="426"/>
      <c r="C56" s="426"/>
      <c r="D56" s="426"/>
      <c r="E56" s="426"/>
      <c r="F56" s="426"/>
      <c r="G56" s="426"/>
      <c r="H56" s="426"/>
      <c r="I56" s="427"/>
    </row>
    <row r="57" spans="1:8" ht="18.75" customHeight="1">
      <c r="A57" s="20" t="s">
        <v>660</v>
      </c>
      <c r="B57" s="17"/>
      <c r="C57" s="17"/>
      <c r="D57" s="17"/>
      <c r="E57" s="17"/>
      <c r="F57" s="17"/>
      <c r="G57" s="17"/>
      <c r="H57" s="17"/>
    </row>
    <row r="58" spans="1:8" ht="18.75" customHeight="1">
      <c r="A58" s="20" t="s">
        <v>661</v>
      </c>
      <c r="B58" s="17"/>
      <c r="C58" s="17"/>
      <c r="D58" s="17"/>
      <c r="E58" s="17"/>
      <c r="F58" s="17"/>
      <c r="G58" s="17"/>
      <c r="H58" s="17"/>
    </row>
    <row r="59" spans="1:8" ht="18.75" customHeight="1">
      <c r="A59" s="20"/>
      <c r="B59" s="17"/>
      <c r="C59" s="17"/>
      <c r="D59" s="17"/>
      <c r="E59" s="17"/>
      <c r="F59" s="17"/>
      <c r="G59" s="17"/>
      <c r="H59" s="17"/>
    </row>
    <row r="60" spans="1:8" ht="18.75" customHeight="1">
      <c r="A60" s="20" t="s">
        <v>325</v>
      </c>
      <c r="B60" s="17"/>
      <c r="C60" s="17"/>
      <c r="D60" s="17"/>
      <c r="E60" s="17"/>
      <c r="F60" s="17"/>
      <c r="G60" s="17"/>
      <c r="H60" s="17"/>
    </row>
    <row r="61" spans="1:9" ht="47.25" customHeight="1">
      <c r="A61" s="413" t="s">
        <v>222</v>
      </c>
      <c r="B61" s="413"/>
      <c r="C61" s="413"/>
      <c r="D61" s="413"/>
      <c r="E61" s="413"/>
      <c r="F61" s="413"/>
      <c r="G61" s="413"/>
      <c r="H61" s="413"/>
      <c r="I61" s="336"/>
    </row>
    <row r="62" spans="1:8" ht="18.75" customHeight="1">
      <c r="A62" s="20"/>
      <c r="B62" s="17"/>
      <c r="C62" s="17"/>
      <c r="D62" s="17"/>
      <c r="E62" s="17"/>
      <c r="F62" s="17"/>
      <c r="G62" s="17"/>
      <c r="H62" s="17"/>
    </row>
    <row r="63" spans="1:8" ht="18.75" customHeight="1">
      <c r="A63" s="20" t="s">
        <v>326</v>
      </c>
      <c r="B63" s="17"/>
      <c r="C63" s="17"/>
      <c r="D63" s="17"/>
      <c r="E63" s="17"/>
      <c r="F63" s="17"/>
      <c r="G63" s="17"/>
      <c r="H63" s="17"/>
    </row>
    <row r="64" spans="1:8" ht="18.75" customHeight="1">
      <c r="A64" s="20"/>
      <c r="B64" s="17"/>
      <c r="C64" s="17"/>
      <c r="D64" s="17"/>
      <c r="E64" s="17"/>
      <c r="F64" s="17"/>
      <c r="G64" s="17"/>
      <c r="H64" s="17"/>
    </row>
    <row r="65" spans="1:8" ht="18.75" customHeight="1">
      <c r="A65" s="20" t="s">
        <v>327</v>
      </c>
      <c r="B65" s="17"/>
      <c r="C65" s="17"/>
      <c r="D65" s="17"/>
      <c r="E65" s="17"/>
      <c r="F65" s="17"/>
      <c r="G65" s="17"/>
      <c r="H65" s="17"/>
    </row>
    <row r="66" spans="1:9" ht="17.25">
      <c r="A66" s="430" t="s">
        <v>328</v>
      </c>
      <c r="B66" s="418"/>
      <c r="C66" s="418"/>
      <c r="D66" s="418"/>
      <c r="E66" s="418"/>
      <c r="F66" s="418"/>
      <c r="G66" s="418"/>
      <c r="H66" s="418"/>
      <c r="I66" s="418"/>
    </row>
    <row r="67" spans="1:9" ht="58.5" customHeight="1">
      <c r="A67" s="413" t="s">
        <v>663</v>
      </c>
      <c r="B67" s="413"/>
      <c r="C67" s="413"/>
      <c r="D67" s="413"/>
      <c r="E67" s="413"/>
      <c r="F67" s="413"/>
      <c r="G67" s="413"/>
      <c r="H67" s="413"/>
      <c r="I67" s="63"/>
    </row>
    <row r="68" spans="1:8" ht="18.75" customHeight="1">
      <c r="A68" s="15" t="s">
        <v>329</v>
      </c>
      <c r="B68" s="21"/>
      <c r="C68" s="21"/>
      <c r="D68" s="21"/>
      <c r="E68" s="21"/>
      <c r="F68" s="21"/>
      <c r="G68" s="21"/>
      <c r="H68" s="21"/>
    </row>
    <row r="69" spans="1:9" ht="54" customHeight="1">
      <c r="A69" s="413" t="s">
        <v>180</v>
      </c>
      <c r="B69" s="413"/>
      <c r="C69" s="413"/>
      <c r="D69" s="413"/>
      <c r="E69" s="413"/>
      <c r="F69" s="413"/>
      <c r="G69" s="413"/>
      <c r="H69" s="413"/>
      <c r="I69" s="336"/>
    </row>
    <row r="70" spans="1:8" ht="15.75">
      <c r="A70" s="21"/>
      <c r="B70" s="21"/>
      <c r="C70" s="21"/>
      <c r="D70" s="21"/>
      <c r="E70" s="21"/>
      <c r="F70" s="21"/>
      <c r="G70" s="21"/>
      <c r="H70" s="21"/>
    </row>
    <row r="71" spans="1:8" ht="18.75" customHeight="1">
      <c r="A71" s="20" t="s">
        <v>330</v>
      </c>
      <c r="B71" s="17"/>
      <c r="C71" s="17"/>
      <c r="D71" s="17"/>
      <c r="E71" s="17"/>
      <c r="F71" s="17"/>
      <c r="G71" s="17"/>
      <c r="H71" s="17"/>
    </row>
    <row r="72" spans="1:8" ht="18.75" customHeight="1">
      <c r="A72" s="20" t="s">
        <v>138</v>
      </c>
      <c r="B72" s="17"/>
      <c r="C72" s="17"/>
      <c r="D72" s="17"/>
      <c r="E72" s="17"/>
      <c r="F72" s="17"/>
      <c r="G72" s="17"/>
      <c r="H72" s="17"/>
    </row>
    <row r="73" spans="1:8" ht="18.75" customHeight="1">
      <c r="A73" s="20" t="s">
        <v>139</v>
      </c>
      <c r="B73" s="17"/>
      <c r="C73" s="17"/>
      <c r="D73" s="17"/>
      <c r="E73" s="17"/>
      <c r="F73" s="17"/>
      <c r="G73" s="17"/>
      <c r="H73" s="17"/>
    </row>
    <row r="74" spans="1:8" ht="18.75" customHeight="1">
      <c r="A74" s="20" t="s">
        <v>140</v>
      </c>
      <c r="B74" s="17"/>
      <c r="C74" s="17"/>
      <c r="D74" s="17"/>
      <c r="E74" s="17"/>
      <c r="F74" s="17"/>
      <c r="G74" s="17"/>
      <c r="H74" s="17"/>
    </row>
    <row r="75" spans="1:8" ht="15.75">
      <c r="A75" s="20"/>
      <c r="B75" s="17"/>
      <c r="C75" s="17"/>
      <c r="D75" s="17"/>
      <c r="E75" s="17"/>
      <c r="F75" s="17"/>
      <c r="G75" s="17"/>
      <c r="H75" s="17"/>
    </row>
    <row r="76" spans="1:8" ht="39.75" customHeight="1">
      <c r="A76" s="413" t="s">
        <v>331</v>
      </c>
      <c r="B76" s="413"/>
      <c r="C76" s="413"/>
      <c r="D76" s="413"/>
      <c r="E76" s="413"/>
      <c r="F76" s="413"/>
      <c r="G76" s="413"/>
      <c r="H76" s="413"/>
    </row>
    <row r="77" spans="1:8" ht="15.75">
      <c r="A77" s="22"/>
      <c r="B77" s="17"/>
      <c r="C77" s="17"/>
      <c r="D77" s="17"/>
      <c r="E77" s="17"/>
      <c r="F77" s="17"/>
      <c r="G77" s="17"/>
      <c r="H77" s="17"/>
    </row>
    <row r="78" spans="1:8" ht="18.75" customHeight="1">
      <c r="A78" s="20" t="s">
        <v>664</v>
      </c>
      <c r="B78" s="17"/>
      <c r="C78" s="17"/>
      <c r="D78" s="17"/>
      <c r="E78" s="17"/>
      <c r="F78" s="17"/>
      <c r="G78" s="17"/>
      <c r="H78" s="17"/>
    </row>
    <row r="79" spans="1:9" ht="54" customHeight="1">
      <c r="A79" s="413" t="s">
        <v>223</v>
      </c>
      <c r="B79" s="413"/>
      <c r="C79" s="413"/>
      <c r="D79" s="413"/>
      <c r="E79" s="413"/>
      <c r="F79" s="413"/>
      <c r="G79" s="413"/>
      <c r="H79" s="413"/>
      <c r="I79" s="336"/>
    </row>
    <row r="80" spans="1:8" ht="15.75">
      <c r="A80" s="20"/>
      <c r="B80" s="17"/>
      <c r="C80" s="17"/>
      <c r="D80" s="17"/>
      <c r="E80" s="17"/>
      <c r="F80" s="17"/>
      <c r="G80" s="17"/>
      <c r="H80" s="17"/>
    </row>
    <row r="81" spans="1:8" ht="15.75">
      <c r="A81" s="15" t="s">
        <v>665</v>
      </c>
      <c r="B81" s="21"/>
      <c r="C81" s="21"/>
      <c r="D81" s="21"/>
      <c r="E81" s="21"/>
      <c r="F81" s="21"/>
      <c r="G81" s="21"/>
      <c r="H81" s="21"/>
    </row>
    <row r="82" spans="1:8" ht="15.75">
      <c r="A82" s="20"/>
      <c r="B82" s="17"/>
      <c r="C82" s="17"/>
      <c r="D82" s="17"/>
      <c r="E82" s="17"/>
      <c r="F82" s="17"/>
      <c r="G82" s="17"/>
      <c r="H82" s="17"/>
    </row>
    <row r="83" spans="1:8" ht="23.25" customHeight="1">
      <c r="A83" s="20" t="s">
        <v>333</v>
      </c>
      <c r="B83" s="17"/>
      <c r="C83" s="17"/>
      <c r="D83" s="17"/>
      <c r="E83" s="17"/>
      <c r="F83" s="17"/>
      <c r="G83" s="17"/>
      <c r="H83" s="17"/>
    </row>
    <row r="85" spans="1:8" ht="16.5">
      <c r="A85" s="118" t="s">
        <v>334</v>
      </c>
      <c r="B85" s="118"/>
      <c r="C85" s="118"/>
      <c r="D85" s="23"/>
      <c r="E85" s="23"/>
      <c r="F85" s="23"/>
      <c r="G85" s="23"/>
      <c r="H85" s="23"/>
    </row>
    <row r="86" spans="1:8" ht="15.75">
      <c r="A86" s="15"/>
      <c r="B86" s="17"/>
      <c r="C86" s="17"/>
      <c r="D86" s="66" t="s">
        <v>335</v>
      </c>
      <c r="E86" s="66"/>
      <c r="F86" s="17"/>
      <c r="G86" s="17"/>
      <c r="H86" s="17"/>
    </row>
    <row r="87" spans="1:8" ht="15.75">
      <c r="A87" s="107" t="s">
        <v>336</v>
      </c>
      <c r="B87" s="6"/>
      <c r="C87" s="120" t="s">
        <v>337</v>
      </c>
      <c r="D87" s="120" t="s">
        <v>338</v>
      </c>
      <c r="E87" s="120"/>
      <c r="G87" s="68"/>
      <c r="H87" s="68"/>
    </row>
    <row r="88" spans="1:8" ht="15.75">
      <c r="A88" s="24" t="s">
        <v>339</v>
      </c>
      <c r="C88" s="51">
        <v>1597869294</v>
      </c>
      <c r="D88" s="51">
        <v>2743750081</v>
      </c>
      <c r="E88" s="51"/>
      <c r="G88" s="68"/>
      <c r="H88" s="68"/>
    </row>
    <row r="89" spans="1:8" ht="15.75">
      <c r="A89" s="24" t="s">
        <v>340</v>
      </c>
      <c r="C89" s="51">
        <v>84138898588</v>
      </c>
      <c r="D89" s="51">
        <v>47501323015</v>
      </c>
      <c r="E89" s="51"/>
      <c r="G89" s="68"/>
      <c r="H89" s="68"/>
    </row>
    <row r="90" spans="1:8" ht="15.75">
      <c r="A90" s="24" t="s">
        <v>341</v>
      </c>
      <c r="C90" s="119">
        <v>789339486</v>
      </c>
      <c r="D90" s="119">
        <v>233040054</v>
      </c>
      <c r="E90" s="146"/>
      <c r="G90" s="68"/>
      <c r="H90" s="68"/>
    </row>
    <row r="91" spans="2:8" ht="16.5" thickBot="1">
      <c r="B91" s="128" t="s">
        <v>342</v>
      </c>
      <c r="C91" s="182">
        <f>SUM(C88:C90)</f>
        <v>86526107368</v>
      </c>
      <c r="D91" s="182">
        <f>SUM(D88:D90)</f>
        <v>50478113150</v>
      </c>
      <c r="E91" s="147"/>
      <c r="G91" s="68"/>
      <c r="H91" s="68"/>
    </row>
    <row r="92" spans="1:8" ht="16.5" thickTop="1">
      <c r="A92" s="70"/>
      <c r="B92" s="71"/>
      <c r="C92" s="71"/>
      <c r="D92" s="71"/>
      <c r="E92" s="71"/>
      <c r="F92" s="68"/>
      <c r="G92" s="68"/>
      <c r="H92" s="68"/>
    </row>
    <row r="93" spans="1:8" ht="15.75">
      <c r="A93" s="29" t="s">
        <v>343</v>
      </c>
      <c r="B93" s="29"/>
      <c r="C93" s="120" t="s">
        <v>337</v>
      </c>
      <c r="D93" s="120" t="s">
        <v>338</v>
      </c>
      <c r="E93" s="120"/>
      <c r="F93" s="68"/>
      <c r="G93" s="68"/>
      <c r="H93" s="68"/>
    </row>
    <row r="94" spans="1:8" ht="15.75">
      <c r="A94" s="26" t="s">
        <v>282</v>
      </c>
      <c r="B94" s="29"/>
      <c r="C94" s="51">
        <v>1000000000</v>
      </c>
      <c r="D94" s="51">
        <v>64064782000</v>
      </c>
      <c r="E94" s="120"/>
      <c r="F94" s="68"/>
      <c r="G94" s="68"/>
      <c r="H94" s="68"/>
    </row>
    <row r="95" spans="1:8" ht="15.75">
      <c r="A95" s="24" t="s">
        <v>344</v>
      </c>
      <c r="B95" s="26"/>
      <c r="C95" s="51"/>
      <c r="D95" s="51"/>
      <c r="E95" s="69"/>
      <c r="F95" s="68"/>
      <c r="G95" s="68"/>
      <c r="H95" s="68"/>
    </row>
    <row r="96" spans="1:8" ht="15.75">
      <c r="A96" s="24" t="s">
        <v>20</v>
      </c>
      <c r="B96" s="71"/>
      <c r="C96" s="119"/>
      <c r="D96" s="51"/>
      <c r="E96" s="71"/>
      <c r="F96" s="68"/>
      <c r="G96" s="68"/>
      <c r="H96" s="68"/>
    </row>
    <row r="97" spans="1:8" ht="16.5" thickBot="1">
      <c r="A97" s="24"/>
      <c r="B97" s="128" t="s">
        <v>342</v>
      </c>
      <c r="C97" s="182">
        <f>SUM(C94:C96)</f>
        <v>1000000000</v>
      </c>
      <c r="D97" s="182">
        <f>SUM(D94:D96)</f>
        <v>64064782000</v>
      </c>
      <c r="E97" s="71"/>
      <c r="F97" s="68"/>
      <c r="G97" s="68"/>
      <c r="H97" s="68"/>
    </row>
    <row r="98" spans="1:8" ht="16.5" thickTop="1">
      <c r="A98" s="24"/>
      <c r="B98" s="71"/>
      <c r="C98" s="71"/>
      <c r="D98" s="71"/>
      <c r="E98" s="71"/>
      <c r="F98" s="68"/>
      <c r="G98" s="68"/>
      <c r="H98" s="68"/>
    </row>
    <row r="99" spans="1:8" ht="15.75">
      <c r="A99" s="29" t="s">
        <v>345</v>
      </c>
      <c r="B99" s="29"/>
      <c r="C99" s="120" t="s">
        <v>337</v>
      </c>
      <c r="D99" s="120" t="s">
        <v>338</v>
      </c>
      <c r="E99" s="120"/>
      <c r="G99" s="72"/>
      <c r="H99" s="72"/>
    </row>
    <row r="100" spans="1:8" ht="15.75">
      <c r="A100" s="26" t="s">
        <v>0</v>
      </c>
      <c r="B100" s="27"/>
      <c r="C100" s="73"/>
      <c r="D100" s="73"/>
      <c r="E100" s="73"/>
      <c r="F100" s="74"/>
      <c r="G100" s="72"/>
      <c r="H100" s="72"/>
    </row>
    <row r="101" spans="1:8" ht="15.75">
      <c r="A101" s="26" t="s">
        <v>1</v>
      </c>
      <c r="B101" s="27"/>
      <c r="C101" s="73"/>
      <c r="D101" s="73"/>
      <c r="E101" s="73"/>
      <c r="F101" s="74"/>
      <c r="G101" s="72"/>
      <c r="H101" s="72"/>
    </row>
    <row r="102" spans="1:8" ht="15.75">
      <c r="A102" s="26" t="s">
        <v>2</v>
      </c>
      <c r="B102" s="27"/>
      <c r="C102" s="73"/>
      <c r="D102" s="73"/>
      <c r="E102" s="73"/>
      <c r="F102" s="74"/>
      <c r="G102" s="72"/>
      <c r="H102" s="72"/>
    </row>
    <row r="103" spans="1:8" ht="15.75">
      <c r="A103" s="26" t="s">
        <v>3</v>
      </c>
      <c r="B103" s="27"/>
      <c r="C103" s="119">
        <v>5360368283</v>
      </c>
      <c r="D103" s="119">
        <v>5611668217</v>
      </c>
      <c r="E103" s="73"/>
      <c r="G103" s="72"/>
      <c r="H103" s="72"/>
    </row>
    <row r="104" spans="1:8" ht="16.5" thickBot="1">
      <c r="A104" s="26"/>
      <c r="B104" s="128" t="s">
        <v>342</v>
      </c>
      <c r="C104" s="310">
        <f>SUM(C100:C103)</f>
        <v>5360368283</v>
      </c>
      <c r="D104" s="310">
        <f>SUM(D100:D103)</f>
        <v>5611668217</v>
      </c>
      <c r="E104" s="69"/>
      <c r="G104" s="72"/>
      <c r="H104" s="72"/>
    </row>
    <row r="105" spans="1:8" ht="16.5" thickTop="1">
      <c r="A105" s="26"/>
      <c r="B105" s="26"/>
      <c r="C105" s="54"/>
      <c r="D105" s="54"/>
      <c r="E105" s="54"/>
      <c r="F105" s="75"/>
      <c r="G105" s="72"/>
      <c r="H105" s="72"/>
    </row>
    <row r="106" spans="1:8" ht="15.75">
      <c r="A106" s="29" t="s">
        <v>346</v>
      </c>
      <c r="B106" s="29"/>
      <c r="C106" s="120" t="s">
        <v>337</v>
      </c>
      <c r="D106" s="120" t="s">
        <v>338</v>
      </c>
      <c r="E106" s="120"/>
      <c r="F106" s="26"/>
      <c r="G106" s="26"/>
      <c r="H106" s="26"/>
    </row>
    <row r="107" spans="1:8" ht="15.75">
      <c r="A107" s="26" t="s">
        <v>130</v>
      </c>
      <c r="B107" s="26"/>
      <c r="C107" s="337">
        <v>199593446</v>
      </c>
      <c r="D107" s="337">
        <v>199593446</v>
      </c>
      <c r="E107" s="114"/>
      <c r="F107" s="26"/>
      <c r="G107" s="26"/>
      <c r="H107" s="26"/>
    </row>
    <row r="108" spans="1:8" ht="15.75">
      <c r="A108" s="26" t="s">
        <v>131</v>
      </c>
      <c r="B108" s="26"/>
      <c r="C108" s="337">
        <v>81910946295</v>
      </c>
      <c r="D108" s="337">
        <v>83366654824</v>
      </c>
      <c r="E108" s="114"/>
      <c r="F108" s="26"/>
      <c r="G108" s="26"/>
      <c r="H108" s="26"/>
    </row>
    <row r="109" spans="1:8" ht="15.75">
      <c r="A109" s="26" t="s">
        <v>132</v>
      </c>
      <c r="B109" s="26"/>
      <c r="C109" s="337">
        <v>10686469297</v>
      </c>
      <c r="D109" s="337">
        <v>3376829748</v>
      </c>
      <c r="E109" s="114"/>
      <c r="F109" s="26"/>
      <c r="G109" s="26"/>
      <c r="H109" s="26"/>
    </row>
    <row r="110" spans="1:8" ht="15.75">
      <c r="A110" s="26" t="s">
        <v>133</v>
      </c>
      <c r="B110" s="26"/>
      <c r="C110" s="337">
        <v>18326692876</v>
      </c>
      <c r="D110" s="337">
        <v>16870788200</v>
      </c>
      <c r="E110" s="114"/>
      <c r="F110" s="26"/>
      <c r="G110" s="26"/>
      <c r="H110" s="26"/>
    </row>
    <row r="111" spans="1:8" ht="15.75">
      <c r="A111" s="26" t="s">
        <v>134</v>
      </c>
      <c r="B111" s="26"/>
      <c r="C111" s="337">
        <v>119382038371</v>
      </c>
      <c r="D111" s="337">
        <v>155379732436</v>
      </c>
      <c r="E111" s="114"/>
      <c r="F111" s="26"/>
      <c r="G111" s="26"/>
      <c r="H111" s="26"/>
    </row>
    <row r="112" spans="1:8" ht="15.75">
      <c r="A112" s="26" t="s">
        <v>135</v>
      </c>
      <c r="B112" s="26"/>
      <c r="C112" s="115">
        <v>0</v>
      </c>
      <c r="D112" s="115">
        <v>0</v>
      </c>
      <c r="E112" s="117"/>
      <c r="F112" s="26"/>
      <c r="G112" s="26"/>
      <c r="H112" s="26"/>
    </row>
    <row r="113" spans="1:8" ht="16.5" thickBot="1">
      <c r="A113" s="9" t="s">
        <v>347</v>
      </c>
      <c r="B113" s="9"/>
      <c r="C113" s="164">
        <f>SUM(C107:C112)</f>
        <v>230505740285</v>
      </c>
      <c r="D113" s="164">
        <f>SUM(D107:D112)</f>
        <v>259193598654</v>
      </c>
      <c r="E113" s="148"/>
      <c r="F113" s="26"/>
      <c r="G113" s="26"/>
      <c r="H113" s="26"/>
    </row>
    <row r="114" spans="1:8" ht="16.5" thickTop="1">
      <c r="A114" s="9"/>
      <c r="B114" s="9"/>
      <c r="C114" s="76"/>
      <c r="D114" s="76" t="s">
        <v>348</v>
      </c>
      <c r="E114" s="76"/>
      <c r="F114" s="26"/>
      <c r="G114" s="26"/>
      <c r="H114" s="26"/>
    </row>
    <row r="115" spans="1:8" ht="15.75">
      <c r="A115" s="28" t="s">
        <v>5</v>
      </c>
      <c r="B115" s="63"/>
      <c r="C115" s="63"/>
      <c r="D115" s="63"/>
      <c r="E115" s="63"/>
      <c r="F115" s="63"/>
      <c r="G115" s="63"/>
      <c r="H115" s="63"/>
    </row>
    <row r="116" spans="1:5" ht="15.75">
      <c r="A116" s="28" t="s">
        <v>349</v>
      </c>
      <c r="D116" s="52"/>
      <c r="E116" s="52"/>
    </row>
    <row r="117" spans="1:5" ht="15.75">
      <c r="A117" s="28" t="s">
        <v>6</v>
      </c>
      <c r="D117" s="53"/>
      <c r="E117" s="53"/>
    </row>
    <row r="118" ht="15.75">
      <c r="A118" s="28"/>
    </row>
    <row r="119" spans="1:5" ht="15.75">
      <c r="A119" s="29" t="s">
        <v>350</v>
      </c>
      <c r="B119" s="6"/>
      <c r="C119" s="120" t="s">
        <v>337</v>
      </c>
      <c r="D119" s="120" t="s">
        <v>338</v>
      </c>
      <c r="E119" s="120"/>
    </row>
    <row r="120" spans="1:5" ht="15.75">
      <c r="A120" s="26" t="s">
        <v>136</v>
      </c>
      <c r="C120" s="337">
        <v>55681075181</v>
      </c>
      <c r="D120" s="337">
        <v>48723711386</v>
      </c>
      <c r="E120" s="114"/>
    </row>
    <row r="121" spans="1:5" ht="15.75">
      <c r="A121" s="26" t="s">
        <v>137</v>
      </c>
      <c r="C121" s="338">
        <f>C122+C123</f>
        <v>1231477286</v>
      </c>
      <c r="D121" s="338">
        <f>D122+D123</f>
        <v>2891464660</v>
      </c>
      <c r="E121" s="114"/>
    </row>
    <row r="122" spans="1:5" ht="15.75">
      <c r="A122" s="26" t="s">
        <v>351</v>
      </c>
      <c r="C122" s="339">
        <v>1231477286</v>
      </c>
      <c r="D122" s="339">
        <v>2891464660</v>
      </c>
      <c r="E122" s="117"/>
    </row>
    <row r="123" spans="1:5" ht="15.75">
      <c r="A123" s="26" t="s">
        <v>666</v>
      </c>
      <c r="C123" s="115"/>
      <c r="D123" s="115"/>
      <c r="E123" s="117"/>
    </row>
    <row r="124" spans="1:5" ht="16.5" thickBot="1">
      <c r="A124" s="26"/>
      <c r="B124" s="128" t="s">
        <v>342</v>
      </c>
      <c r="C124" s="122">
        <f>SUM(C120:C121)</f>
        <v>56912552467</v>
      </c>
      <c r="D124" s="122">
        <f>SUM(D120:D121)</f>
        <v>51615176046</v>
      </c>
      <c r="E124" s="147"/>
    </row>
    <row r="125" spans="1:5" ht="16.5" thickTop="1">
      <c r="A125" s="38"/>
      <c r="C125" s="52"/>
      <c r="D125" s="77"/>
      <c r="E125" s="77"/>
    </row>
    <row r="126" spans="1:5" ht="15.75">
      <c r="A126" s="104" t="s">
        <v>352</v>
      </c>
      <c r="B126" s="104"/>
      <c r="C126" s="120" t="s">
        <v>337</v>
      </c>
      <c r="D126" s="120" t="s">
        <v>338</v>
      </c>
      <c r="E126" s="120"/>
    </row>
    <row r="127" spans="1:5" ht="15.75">
      <c r="A127" s="38"/>
      <c r="C127" s="52"/>
      <c r="D127" s="77"/>
      <c r="E127" s="77"/>
    </row>
    <row r="128" spans="1:5" ht="15.75">
      <c r="A128" s="104" t="s">
        <v>353</v>
      </c>
      <c r="B128" s="104"/>
      <c r="C128" s="120" t="s">
        <v>337</v>
      </c>
      <c r="D128" s="120" t="s">
        <v>338</v>
      </c>
      <c r="E128" s="120"/>
    </row>
    <row r="129" spans="1:5" ht="15.75">
      <c r="A129" s="26" t="s">
        <v>642</v>
      </c>
      <c r="C129" s="114"/>
      <c r="D129" s="114"/>
      <c r="E129" s="114"/>
    </row>
    <row r="130" spans="1:5" ht="15.75">
      <c r="A130" s="26" t="s">
        <v>354</v>
      </c>
      <c r="C130" s="26"/>
      <c r="D130" s="26"/>
      <c r="E130" s="26"/>
    </row>
    <row r="131" spans="1:5" ht="15.75">
      <c r="A131" s="26" t="s">
        <v>355</v>
      </c>
      <c r="C131" s="26"/>
      <c r="D131" s="26"/>
      <c r="E131" s="26"/>
    </row>
    <row r="132" spans="1:5" ht="15.75">
      <c r="A132" s="26" t="s">
        <v>356</v>
      </c>
      <c r="C132" s="26"/>
      <c r="D132" s="26"/>
      <c r="E132" s="26"/>
    </row>
    <row r="133" spans="1:5" ht="15.75">
      <c r="A133" s="26" t="s">
        <v>357</v>
      </c>
      <c r="C133" s="77"/>
      <c r="D133" s="26"/>
      <c r="E133" s="26"/>
    </row>
    <row r="134" spans="1:5" ht="15.75">
      <c r="A134" s="26" t="s">
        <v>7</v>
      </c>
      <c r="C134" s="26"/>
      <c r="D134" s="26"/>
      <c r="E134" s="26"/>
    </row>
    <row r="135" spans="1:5" ht="15.75">
      <c r="A135" s="26" t="s">
        <v>8</v>
      </c>
      <c r="C135" s="26"/>
      <c r="D135" s="26"/>
      <c r="E135" s="26"/>
    </row>
    <row r="136" spans="1:5" ht="15.75">
      <c r="A136" s="26" t="s">
        <v>9</v>
      </c>
      <c r="C136" s="126"/>
      <c r="D136" s="126"/>
      <c r="E136" s="149"/>
    </row>
    <row r="137" spans="1:5" ht="16.5" thickBot="1">
      <c r="A137" s="44"/>
      <c r="B137" s="128" t="s">
        <v>342</v>
      </c>
      <c r="C137" s="181">
        <f>C129+C130+C134+C135+C136</f>
        <v>0</v>
      </c>
      <c r="D137" s="181">
        <f>D129+D130+D134+D135+D136</f>
        <v>0</v>
      </c>
      <c r="E137" s="150"/>
    </row>
    <row r="138" spans="1:10" ht="16.5" thickTop="1">
      <c r="A138" s="15"/>
      <c r="I138" s="99"/>
      <c r="J138" s="99"/>
    </row>
    <row r="139" spans="1:10" ht="15.75">
      <c r="A139" s="106" t="s">
        <v>358</v>
      </c>
      <c r="I139" s="99"/>
      <c r="J139" s="99"/>
    </row>
    <row r="140" spans="1:10" ht="31.5">
      <c r="A140" s="112" t="s">
        <v>359</v>
      </c>
      <c r="B140" s="113" t="s">
        <v>360</v>
      </c>
      <c r="C140" s="113" t="s">
        <v>361</v>
      </c>
      <c r="D140" s="113" t="s">
        <v>362</v>
      </c>
      <c r="E140" s="113" t="s">
        <v>363</v>
      </c>
      <c r="F140" s="113" t="s">
        <v>455</v>
      </c>
      <c r="G140" s="113" t="s">
        <v>651</v>
      </c>
      <c r="H140" s="157"/>
      <c r="I140" s="157"/>
      <c r="J140" s="99"/>
    </row>
    <row r="141" spans="1:10" ht="19.5" customHeight="1">
      <c r="A141" s="347" t="s">
        <v>456</v>
      </c>
      <c r="B141" s="78"/>
      <c r="C141" s="78"/>
      <c r="D141" s="78"/>
      <c r="E141" s="78"/>
      <c r="F141" s="78"/>
      <c r="G141" s="78"/>
      <c r="H141" s="158"/>
      <c r="I141" s="158"/>
      <c r="J141" s="99"/>
    </row>
    <row r="142" spans="1:10" ht="19.5" customHeight="1">
      <c r="A142" s="348" t="s">
        <v>457</v>
      </c>
      <c r="B142" s="340">
        <v>206211719299</v>
      </c>
      <c r="C142" s="340">
        <v>699704901791</v>
      </c>
      <c r="D142" s="340">
        <v>21134887041</v>
      </c>
      <c r="E142" s="340">
        <v>7140804883</v>
      </c>
      <c r="F142" s="340">
        <v>59094745000</v>
      </c>
      <c r="G142" s="341">
        <f aca="true" t="shared" si="0" ref="G142:G151">SUM(A142:F142)</f>
        <v>993287058014</v>
      </c>
      <c r="H142" s="332"/>
      <c r="I142" s="159"/>
      <c r="J142" s="99"/>
    </row>
    <row r="143" spans="1:10" ht="19.5" customHeight="1">
      <c r="A143" s="348" t="s">
        <v>12</v>
      </c>
      <c r="B143" s="340">
        <f>SUM(B144:B146)</f>
        <v>24759383392</v>
      </c>
      <c r="C143" s="340">
        <f>SUM(C144:C146)</f>
        <v>4096916060</v>
      </c>
      <c r="D143" s="340">
        <f>SUM(D144:D146)</f>
        <v>2729499746</v>
      </c>
      <c r="E143" s="340">
        <f>SUM(E144:E146)</f>
        <v>518800219</v>
      </c>
      <c r="F143" s="340">
        <f>SUM(F144:F146)</f>
        <v>0</v>
      </c>
      <c r="G143" s="341">
        <f t="shared" si="0"/>
        <v>32104599417</v>
      </c>
      <c r="H143" s="332"/>
      <c r="I143" s="159"/>
      <c r="J143" s="99"/>
    </row>
    <row r="144" spans="1:10" ht="19.5" customHeight="1">
      <c r="A144" s="349" t="s">
        <v>641</v>
      </c>
      <c r="B144" s="342">
        <v>0</v>
      </c>
      <c r="C144" s="342">
        <v>4096916060</v>
      </c>
      <c r="D144" s="342">
        <v>2729499746</v>
      </c>
      <c r="E144" s="342">
        <v>518800219</v>
      </c>
      <c r="F144" s="342">
        <v>0</v>
      </c>
      <c r="G144" s="343">
        <f t="shared" si="0"/>
        <v>7345216025</v>
      </c>
      <c r="H144" s="333"/>
      <c r="I144" s="158"/>
      <c r="J144" s="99"/>
    </row>
    <row r="145" spans="1:10" ht="19.5" customHeight="1">
      <c r="A145" s="350" t="s">
        <v>10</v>
      </c>
      <c r="B145" s="342">
        <v>24759383392</v>
      </c>
      <c r="C145" s="342">
        <v>0</v>
      </c>
      <c r="D145" s="342">
        <v>0</v>
      </c>
      <c r="E145" s="342">
        <v>0</v>
      </c>
      <c r="F145" s="342">
        <v>0</v>
      </c>
      <c r="G145" s="343">
        <f t="shared" si="0"/>
        <v>24759383392</v>
      </c>
      <c r="H145" s="333"/>
      <c r="I145" s="158"/>
      <c r="J145" s="99"/>
    </row>
    <row r="146" spans="1:10" ht="19.5" customHeight="1">
      <c r="A146" s="350" t="s">
        <v>11</v>
      </c>
      <c r="B146" s="342">
        <v>0</v>
      </c>
      <c r="C146" s="342">
        <v>0</v>
      </c>
      <c r="D146" s="342">
        <v>0</v>
      </c>
      <c r="E146" s="342">
        <v>0</v>
      </c>
      <c r="F146" s="342">
        <v>0</v>
      </c>
      <c r="G146" s="343">
        <f t="shared" si="0"/>
        <v>0</v>
      </c>
      <c r="H146" s="333"/>
      <c r="I146" s="158"/>
      <c r="J146" s="99"/>
    </row>
    <row r="147" spans="1:10" ht="19.5" customHeight="1">
      <c r="A147" s="348" t="s">
        <v>13</v>
      </c>
      <c r="B147" s="340">
        <f>SUM(B148:B150)</f>
        <v>0</v>
      </c>
      <c r="C147" s="340">
        <f>SUM(C148:C150)</f>
        <v>479651486</v>
      </c>
      <c r="D147" s="340">
        <f>SUM(D148:D150)</f>
        <v>0</v>
      </c>
      <c r="E147" s="340">
        <f>SUM(E148:E150)</f>
        <v>111481200</v>
      </c>
      <c r="F147" s="340">
        <f>SUM(F148:F150)</f>
        <v>117</v>
      </c>
      <c r="G147" s="341">
        <f t="shared" si="0"/>
        <v>591132803</v>
      </c>
      <c r="H147" s="332"/>
      <c r="I147" s="159"/>
      <c r="J147" s="99"/>
    </row>
    <row r="148" spans="1:10" ht="19.5" customHeight="1">
      <c r="A148" s="350" t="s">
        <v>14</v>
      </c>
      <c r="B148" s="342">
        <v>0</v>
      </c>
      <c r="C148" s="342">
        <v>0</v>
      </c>
      <c r="D148" s="342">
        <v>0</v>
      </c>
      <c r="E148" s="342">
        <v>0</v>
      </c>
      <c r="F148" s="342">
        <v>0</v>
      </c>
      <c r="G148" s="343">
        <f t="shared" si="0"/>
        <v>0</v>
      </c>
      <c r="H148" s="333"/>
      <c r="I148" s="158"/>
      <c r="J148" s="99"/>
    </row>
    <row r="149" spans="1:10" ht="19.5" customHeight="1">
      <c r="A149" s="350" t="s">
        <v>15</v>
      </c>
      <c r="B149" s="342">
        <v>0</v>
      </c>
      <c r="C149" s="342">
        <v>0</v>
      </c>
      <c r="D149" s="342">
        <v>0</v>
      </c>
      <c r="E149" s="342">
        <v>111481200</v>
      </c>
      <c r="F149" s="342">
        <v>0</v>
      </c>
      <c r="G149" s="343">
        <f t="shared" si="0"/>
        <v>111481200</v>
      </c>
      <c r="H149" s="333"/>
      <c r="I149" s="158"/>
      <c r="J149" s="99"/>
    </row>
    <row r="150" spans="1:10" ht="19.5" customHeight="1">
      <c r="A150" s="350" t="s">
        <v>16</v>
      </c>
      <c r="B150" s="342">
        <v>0</v>
      </c>
      <c r="C150" s="342">
        <v>479651486</v>
      </c>
      <c r="D150" s="342">
        <v>0</v>
      </c>
      <c r="E150" s="342">
        <v>0</v>
      </c>
      <c r="F150" s="342">
        <v>117</v>
      </c>
      <c r="G150" s="343">
        <f t="shared" si="0"/>
        <v>479651603</v>
      </c>
      <c r="H150" s="333"/>
      <c r="I150" s="158"/>
      <c r="J150" s="99"/>
    </row>
    <row r="151" spans="1:10" ht="19.5" customHeight="1">
      <c r="A151" s="348" t="s">
        <v>458</v>
      </c>
      <c r="B151" s="340">
        <f>B142+B143-B147</f>
        <v>230971102691</v>
      </c>
      <c r="C151" s="340">
        <f>C142+C143-C147</f>
        <v>703322166365</v>
      </c>
      <c r="D151" s="340">
        <f>D142+D143-D147</f>
        <v>23864386787</v>
      </c>
      <c r="E151" s="340">
        <f>E142+E143-E147</f>
        <v>7548123902</v>
      </c>
      <c r="F151" s="340">
        <f>F142+F143-F147</f>
        <v>59094744883</v>
      </c>
      <c r="G151" s="341">
        <f t="shared" si="0"/>
        <v>1024800524628</v>
      </c>
      <c r="H151" s="332"/>
      <c r="I151" s="159"/>
      <c r="J151" s="99"/>
    </row>
    <row r="152" spans="1:10" ht="19.5" customHeight="1">
      <c r="A152" s="351" t="s">
        <v>459</v>
      </c>
      <c r="B152" s="343"/>
      <c r="C152" s="343"/>
      <c r="D152" s="343"/>
      <c r="E152" s="343"/>
      <c r="F152" s="343"/>
      <c r="G152" s="343"/>
      <c r="H152" s="333"/>
      <c r="I152" s="158"/>
      <c r="J152" s="99"/>
    </row>
    <row r="153" spans="1:10" ht="19.5" customHeight="1">
      <c r="A153" s="348" t="s">
        <v>460</v>
      </c>
      <c r="B153" s="340">
        <v>58174132302</v>
      </c>
      <c r="C153" s="340">
        <v>391115383921</v>
      </c>
      <c r="D153" s="340">
        <v>11018376377</v>
      </c>
      <c r="E153" s="340">
        <v>4705483580</v>
      </c>
      <c r="F153" s="340">
        <v>40695697691</v>
      </c>
      <c r="G153" s="341">
        <f aca="true" t="shared" si="1" ref="G153:G162">SUM(A153:F153)</f>
        <v>505709073871</v>
      </c>
      <c r="H153" s="332"/>
      <c r="I153" s="159"/>
      <c r="J153" s="99"/>
    </row>
    <row r="154" spans="1:10" ht="19.5" customHeight="1">
      <c r="A154" s="350" t="s">
        <v>17</v>
      </c>
      <c r="B154" s="342">
        <v>4182727229</v>
      </c>
      <c r="C154" s="342">
        <v>32127091634</v>
      </c>
      <c r="D154" s="342">
        <v>946514666</v>
      </c>
      <c r="E154" s="342">
        <v>237975452</v>
      </c>
      <c r="F154" s="342">
        <v>1262930619</v>
      </c>
      <c r="G154" s="343">
        <f t="shared" si="1"/>
        <v>38757239600</v>
      </c>
      <c r="H154" s="333"/>
      <c r="I154" s="158"/>
      <c r="J154" s="99"/>
    </row>
    <row r="155" spans="1:10" ht="19.5" customHeight="1">
      <c r="A155" s="350" t="s">
        <v>11</v>
      </c>
      <c r="B155" s="342">
        <v>0</v>
      </c>
      <c r="C155" s="342">
        <v>0</v>
      </c>
      <c r="D155" s="342">
        <v>0</v>
      </c>
      <c r="E155" s="342">
        <v>0</v>
      </c>
      <c r="F155" s="342">
        <v>0</v>
      </c>
      <c r="G155" s="343">
        <f t="shared" si="1"/>
        <v>0</v>
      </c>
      <c r="H155" s="333"/>
      <c r="I155" s="158"/>
      <c r="J155" s="99"/>
    </row>
    <row r="156" spans="1:10" ht="19.5" customHeight="1">
      <c r="A156" s="350" t="s">
        <v>18</v>
      </c>
      <c r="B156" s="342">
        <v>0</v>
      </c>
      <c r="C156" s="342">
        <v>0</v>
      </c>
      <c r="D156" s="342">
        <v>0</v>
      </c>
      <c r="E156" s="342">
        <v>0</v>
      </c>
      <c r="F156" s="342">
        <v>0</v>
      </c>
      <c r="G156" s="343">
        <f t="shared" si="1"/>
        <v>0</v>
      </c>
      <c r="H156" s="333"/>
      <c r="I156" s="158"/>
      <c r="J156" s="99"/>
    </row>
    <row r="157" spans="1:10" ht="19.5" customHeight="1">
      <c r="A157" s="350" t="s">
        <v>15</v>
      </c>
      <c r="B157" s="342">
        <v>0</v>
      </c>
      <c r="C157" s="342">
        <v>0</v>
      </c>
      <c r="D157" s="342">
        <v>0</v>
      </c>
      <c r="E157" s="342">
        <v>111481200</v>
      </c>
      <c r="F157" s="342">
        <v>0</v>
      </c>
      <c r="G157" s="343">
        <f t="shared" si="1"/>
        <v>111481200</v>
      </c>
      <c r="H157" s="333"/>
      <c r="I157" s="158"/>
      <c r="J157" s="99"/>
    </row>
    <row r="158" spans="1:10" ht="19.5" customHeight="1">
      <c r="A158" s="350" t="s">
        <v>104</v>
      </c>
      <c r="B158" s="342">
        <v>0</v>
      </c>
      <c r="C158" s="342">
        <v>0</v>
      </c>
      <c r="D158" s="342">
        <v>0</v>
      </c>
      <c r="E158" s="342">
        <v>0</v>
      </c>
      <c r="F158" s="342">
        <v>0</v>
      </c>
      <c r="G158" s="343">
        <f t="shared" si="1"/>
        <v>0</v>
      </c>
      <c r="H158" s="333"/>
      <c r="I158" s="158"/>
      <c r="J158" s="99"/>
    </row>
    <row r="159" spans="1:10" ht="19.5" customHeight="1">
      <c r="A159" s="348" t="s">
        <v>461</v>
      </c>
      <c r="B159" s="340">
        <f>B153+B154+B155-B156-B157-B158</f>
        <v>62356859531</v>
      </c>
      <c r="C159" s="340">
        <f>C153+C154+C155-C156-C157-C158</f>
        <v>423242475555</v>
      </c>
      <c r="D159" s="340">
        <f>D153+D154+D155-D156-D157-D158</f>
        <v>11964891043</v>
      </c>
      <c r="E159" s="340">
        <f>E153+E154+E155-E156-E157-E158</f>
        <v>4831977832</v>
      </c>
      <c r="F159" s="340">
        <f>F153+F154+F155-F156-F157-F158</f>
        <v>41958628310</v>
      </c>
      <c r="G159" s="341">
        <f t="shared" si="1"/>
        <v>544354832271</v>
      </c>
      <c r="H159" s="332"/>
      <c r="I159" s="159"/>
      <c r="J159" s="99"/>
    </row>
    <row r="160" spans="1:10" ht="19.5" customHeight="1">
      <c r="A160" s="352" t="s">
        <v>566</v>
      </c>
      <c r="B160" s="344"/>
      <c r="C160" s="344"/>
      <c r="D160" s="344"/>
      <c r="E160" s="344"/>
      <c r="F160" s="344"/>
      <c r="G160" s="343">
        <f t="shared" si="1"/>
        <v>0</v>
      </c>
      <c r="H160" s="333"/>
      <c r="I160" s="158"/>
      <c r="J160" s="99"/>
    </row>
    <row r="161" spans="1:10" ht="19.5" customHeight="1">
      <c r="A161" s="348" t="s">
        <v>105</v>
      </c>
      <c r="B161" s="340">
        <f>B142-B153</f>
        <v>148037586997</v>
      </c>
      <c r="C161" s="340">
        <f>C142-C153</f>
        <v>308589517870</v>
      </c>
      <c r="D161" s="340">
        <f>D142-D153</f>
        <v>10116510664</v>
      </c>
      <c r="E161" s="340">
        <f>E142-E153</f>
        <v>2435321303</v>
      </c>
      <c r="F161" s="340">
        <f>F142-F153</f>
        <v>18399047309</v>
      </c>
      <c r="G161" s="341">
        <f t="shared" si="1"/>
        <v>487577984143</v>
      </c>
      <c r="H161" s="332"/>
      <c r="I161" s="159"/>
      <c r="J161" s="99"/>
    </row>
    <row r="162" spans="1:10" ht="19.5" customHeight="1">
      <c r="A162" s="353" t="s">
        <v>106</v>
      </c>
      <c r="B162" s="345">
        <f>B151-B159</f>
        <v>168614243160</v>
      </c>
      <c r="C162" s="345">
        <f>C151-C159</f>
        <v>280079690810</v>
      </c>
      <c r="D162" s="345">
        <f>D151-D159</f>
        <v>11899495744</v>
      </c>
      <c r="E162" s="345">
        <f>E151-E159</f>
        <v>2716146070</v>
      </c>
      <c r="F162" s="345">
        <f>F151-F159</f>
        <v>17136116573</v>
      </c>
      <c r="G162" s="346">
        <f t="shared" si="1"/>
        <v>480445692357</v>
      </c>
      <c r="H162" s="332"/>
      <c r="I162" s="159"/>
      <c r="J162" s="99"/>
    </row>
    <row r="163" spans="1:10" ht="19.5" customHeight="1">
      <c r="A163" s="33"/>
      <c r="I163" s="99"/>
      <c r="J163" s="99"/>
    </row>
    <row r="164" spans="1:10" ht="19.5" customHeight="1">
      <c r="A164" s="34" t="s">
        <v>462</v>
      </c>
      <c r="B164" s="21"/>
      <c r="I164" s="99"/>
      <c r="J164" s="99"/>
    </row>
    <row r="165" spans="1:4" ht="19.5" customHeight="1">
      <c r="A165" s="34" t="s">
        <v>463</v>
      </c>
      <c r="B165" s="21"/>
      <c r="D165" s="97"/>
    </row>
    <row r="166" ht="19.5" customHeight="1">
      <c r="A166" s="34" t="s">
        <v>464</v>
      </c>
    </row>
    <row r="167" ht="19.5" customHeight="1">
      <c r="A167" s="34" t="s">
        <v>465</v>
      </c>
    </row>
    <row r="168" ht="19.5" customHeight="1">
      <c r="A168" s="15"/>
    </row>
    <row r="169" ht="19.5" customHeight="1">
      <c r="A169" s="106" t="s">
        <v>466</v>
      </c>
    </row>
    <row r="170" ht="19.5" customHeight="1">
      <c r="A170" s="106"/>
    </row>
    <row r="171" ht="19.5" customHeight="1">
      <c r="A171" s="106"/>
    </row>
    <row r="172" ht="19.5" customHeight="1">
      <c r="A172" s="106"/>
    </row>
    <row r="173" ht="19.5" customHeight="1">
      <c r="A173" s="106"/>
    </row>
    <row r="174" ht="19.5" customHeight="1">
      <c r="A174" s="15"/>
    </row>
    <row r="175" ht="19.5" customHeight="1">
      <c r="A175" s="106" t="s">
        <v>467</v>
      </c>
    </row>
    <row r="176" ht="19.5" customHeight="1">
      <c r="A176" s="15"/>
    </row>
    <row r="177" spans="1:8" ht="19.5" customHeight="1">
      <c r="A177" s="108" t="s">
        <v>359</v>
      </c>
      <c r="B177" s="424" t="s">
        <v>468</v>
      </c>
      <c r="C177" s="109" t="s">
        <v>469</v>
      </c>
      <c r="D177" s="109" t="s">
        <v>470</v>
      </c>
      <c r="E177" s="424" t="s">
        <v>4</v>
      </c>
      <c r="F177" s="424" t="s">
        <v>471</v>
      </c>
      <c r="G177" s="334"/>
      <c r="H177" s="334"/>
    </row>
    <row r="178" spans="1:8" ht="19.5" customHeight="1">
      <c r="A178" s="110"/>
      <c r="B178" s="425"/>
      <c r="C178" s="111" t="s">
        <v>472</v>
      </c>
      <c r="D178" s="111" t="s">
        <v>473</v>
      </c>
      <c r="E178" s="425"/>
      <c r="F178" s="425"/>
      <c r="G178" s="334"/>
      <c r="H178" s="334"/>
    </row>
    <row r="179" spans="1:8" ht="19.5" customHeight="1">
      <c r="A179" s="30" t="s">
        <v>474</v>
      </c>
      <c r="B179" s="82"/>
      <c r="C179" s="82"/>
      <c r="D179" s="82"/>
      <c r="E179" s="82"/>
      <c r="F179" s="82"/>
      <c r="G179" s="335"/>
      <c r="H179" s="335"/>
    </row>
    <row r="180" spans="1:8" ht="19.5" customHeight="1">
      <c r="A180" s="31" t="s">
        <v>460</v>
      </c>
      <c r="B180" s="79"/>
      <c r="C180" s="83"/>
      <c r="D180" s="83"/>
      <c r="E180" s="79"/>
      <c r="F180" s="79"/>
      <c r="G180" s="137"/>
      <c r="H180" s="137"/>
    </row>
    <row r="181" spans="1:8" ht="19.5" customHeight="1">
      <c r="A181" s="31" t="s">
        <v>475</v>
      </c>
      <c r="B181" s="83"/>
      <c r="C181" s="83"/>
      <c r="D181" s="83"/>
      <c r="E181" s="79"/>
      <c r="F181" s="79"/>
      <c r="G181" s="137"/>
      <c r="H181" s="137"/>
    </row>
    <row r="182" spans="1:8" ht="19.5" customHeight="1">
      <c r="A182" s="35" t="s">
        <v>476</v>
      </c>
      <c r="B182" s="83"/>
      <c r="C182" s="83"/>
      <c r="D182" s="83"/>
      <c r="E182" s="79"/>
      <c r="F182" s="79"/>
      <c r="G182" s="137"/>
      <c r="H182" s="137"/>
    </row>
    <row r="183" spans="1:8" ht="19.5" customHeight="1">
      <c r="A183" s="35" t="s">
        <v>477</v>
      </c>
      <c r="B183" s="83"/>
      <c r="C183" s="83"/>
      <c r="D183" s="83"/>
      <c r="E183" s="79"/>
      <c r="F183" s="79"/>
      <c r="G183" s="137"/>
      <c r="H183" s="137"/>
    </row>
    <row r="184" spans="1:8" ht="19.5" customHeight="1">
      <c r="A184" s="31" t="s">
        <v>109</v>
      </c>
      <c r="B184" s="79"/>
      <c r="C184" s="83"/>
      <c r="D184" s="83"/>
      <c r="E184" s="79"/>
      <c r="F184" s="79"/>
      <c r="G184" s="137"/>
      <c r="H184" s="137"/>
    </row>
    <row r="185" spans="1:8" ht="19.5" customHeight="1">
      <c r="A185" s="31" t="s">
        <v>110</v>
      </c>
      <c r="B185" s="83"/>
      <c r="C185" s="83"/>
      <c r="D185" s="83"/>
      <c r="E185" s="79"/>
      <c r="F185" s="79"/>
      <c r="G185" s="137"/>
      <c r="H185" s="137"/>
    </row>
    <row r="186" spans="1:8" ht="19.5" customHeight="1">
      <c r="A186" s="31" t="s">
        <v>461</v>
      </c>
      <c r="B186" s="84"/>
      <c r="C186" s="83"/>
      <c r="D186" s="83"/>
      <c r="E186" s="79"/>
      <c r="F186" s="79"/>
      <c r="G186" s="137"/>
      <c r="H186" s="137"/>
    </row>
    <row r="187" spans="1:8" ht="19.5" customHeight="1">
      <c r="A187" s="32" t="s">
        <v>478</v>
      </c>
      <c r="B187" s="85"/>
      <c r="C187" s="85"/>
      <c r="D187" s="85"/>
      <c r="E187" s="80"/>
      <c r="F187" s="80"/>
      <c r="G187" s="158"/>
      <c r="H187" s="158"/>
    </row>
    <row r="188" spans="1:8" ht="19.5" customHeight="1">
      <c r="A188" s="31" t="s">
        <v>460</v>
      </c>
      <c r="B188" s="79"/>
      <c r="C188" s="83"/>
      <c r="D188" s="83"/>
      <c r="E188" s="79"/>
      <c r="F188" s="79"/>
      <c r="G188" s="137"/>
      <c r="H188" s="137"/>
    </row>
    <row r="189" spans="1:8" ht="19.5" customHeight="1">
      <c r="A189" s="31" t="s">
        <v>111</v>
      </c>
      <c r="B189" s="86"/>
      <c r="C189" s="79"/>
      <c r="D189" s="79"/>
      <c r="E189" s="86"/>
      <c r="F189" s="79"/>
      <c r="G189" s="137"/>
      <c r="H189" s="137"/>
    </row>
    <row r="190" spans="1:8" ht="19.5" customHeight="1">
      <c r="A190" s="31" t="s">
        <v>112</v>
      </c>
      <c r="B190" s="79"/>
      <c r="C190" s="79"/>
      <c r="D190" s="79"/>
      <c r="E190" s="79"/>
      <c r="F190" s="79"/>
      <c r="G190" s="137"/>
      <c r="H190" s="137"/>
    </row>
    <row r="191" spans="1:8" ht="19.5" customHeight="1">
      <c r="A191" s="31" t="s">
        <v>113</v>
      </c>
      <c r="B191" s="79"/>
      <c r="C191" s="79"/>
      <c r="D191" s="79"/>
      <c r="E191" s="79"/>
      <c r="F191" s="79"/>
      <c r="G191" s="137"/>
      <c r="H191" s="137"/>
    </row>
    <row r="192" spans="1:8" ht="19.5" customHeight="1">
      <c r="A192" s="31" t="s">
        <v>461</v>
      </c>
      <c r="B192" s="79"/>
      <c r="C192" s="83"/>
      <c r="D192" s="83"/>
      <c r="E192" s="79"/>
      <c r="F192" s="79"/>
      <c r="G192" s="137"/>
      <c r="H192" s="137"/>
    </row>
    <row r="193" spans="1:8" ht="19.5" customHeight="1">
      <c r="A193" s="36" t="s">
        <v>479</v>
      </c>
      <c r="B193" s="85"/>
      <c r="C193" s="85"/>
      <c r="D193" s="85"/>
      <c r="E193" s="80"/>
      <c r="F193" s="80"/>
      <c r="G193" s="158"/>
      <c r="H193" s="158"/>
    </row>
    <row r="194" spans="1:8" ht="19.5" customHeight="1">
      <c r="A194" s="31" t="s">
        <v>114</v>
      </c>
      <c r="B194" s="79"/>
      <c r="C194" s="83"/>
      <c r="D194" s="83"/>
      <c r="E194" s="79"/>
      <c r="F194" s="79"/>
      <c r="G194" s="137"/>
      <c r="H194" s="137"/>
    </row>
    <row r="195" spans="1:8" ht="19.5" customHeight="1">
      <c r="A195" s="142" t="s">
        <v>115</v>
      </c>
      <c r="B195" s="81"/>
      <c r="C195" s="87"/>
      <c r="D195" s="87"/>
      <c r="E195" s="81"/>
      <c r="F195" s="81"/>
      <c r="G195" s="137"/>
      <c r="H195" s="137"/>
    </row>
    <row r="196" spans="1:7" ht="19.5" customHeight="1">
      <c r="A196" s="21" t="s">
        <v>480</v>
      </c>
      <c r="G196" s="99"/>
    </row>
    <row r="197" spans="1:5" ht="19.5" customHeight="1">
      <c r="A197" s="105" t="s">
        <v>481</v>
      </c>
      <c r="B197" s="105"/>
      <c r="C197" s="120" t="s">
        <v>337</v>
      </c>
      <c r="D197" s="120" t="s">
        <v>338</v>
      </c>
      <c r="E197" s="120"/>
    </row>
    <row r="198" spans="1:5" ht="19.5" customHeight="1">
      <c r="A198" s="20" t="s">
        <v>107</v>
      </c>
      <c r="C198" s="86">
        <v>5788513875</v>
      </c>
      <c r="D198" s="86">
        <v>30005721353</v>
      </c>
      <c r="E198" s="86"/>
    </row>
    <row r="199" spans="1:5" ht="19.5" customHeight="1">
      <c r="A199" s="20" t="s">
        <v>108</v>
      </c>
      <c r="C199" s="138"/>
      <c r="D199" s="138"/>
      <c r="E199" s="151"/>
    </row>
    <row r="200" spans="1:5" ht="19.5" customHeight="1" thickBot="1">
      <c r="A200" s="44"/>
      <c r="B200" s="128" t="s">
        <v>342</v>
      </c>
      <c r="C200" s="183">
        <f>C198+C199</f>
        <v>5788513875</v>
      </c>
      <c r="D200" s="183">
        <f>D198+D199</f>
        <v>30005721353</v>
      </c>
      <c r="E200" s="147"/>
    </row>
    <row r="201" spans="1:5" ht="19.5" customHeight="1" thickTop="1">
      <c r="A201" s="39"/>
      <c r="B201" s="90"/>
      <c r="C201" s="91">
        <v>0</v>
      </c>
      <c r="D201" s="92">
        <v>0</v>
      </c>
      <c r="E201" s="92"/>
    </row>
    <row r="202" spans="1:5" ht="19.5" customHeight="1">
      <c r="A202" s="106" t="s">
        <v>482</v>
      </c>
      <c r="C202" s="88"/>
      <c r="D202" s="88"/>
      <c r="E202" s="88"/>
    </row>
    <row r="203" ht="19.5" customHeight="1">
      <c r="A203" s="15"/>
    </row>
    <row r="204" spans="1:5" ht="19.5" customHeight="1">
      <c r="A204" s="11" t="s">
        <v>483</v>
      </c>
      <c r="B204" s="6"/>
      <c r="C204" s="120" t="s">
        <v>337</v>
      </c>
      <c r="D204" s="120" t="s">
        <v>338</v>
      </c>
      <c r="E204" s="120"/>
    </row>
    <row r="205" spans="1:5" ht="19.5" customHeight="1">
      <c r="A205" s="40" t="s">
        <v>116</v>
      </c>
      <c r="C205" s="136"/>
      <c r="D205" s="136"/>
      <c r="E205" s="136"/>
    </row>
    <row r="206" spans="1:5" ht="19.5" customHeight="1">
      <c r="A206" s="40" t="s">
        <v>117</v>
      </c>
      <c r="C206" s="38"/>
      <c r="D206" s="38"/>
      <c r="E206" s="38"/>
    </row>
    <row r="207" spans="1:5" ht="19.5" customHeight="1">
      <c r="A207" s="40" t="s">
        <v>267</v>
      </c>
      <c r="C207" s="86">
        <v>1104958400</v>
      </c>
      <c r="D207" s="86">
        <v>1104958400</v>
      </c>
      <c r="E207" s="38"/>
    </row>
    <row r="208" spans="1:5" ht="19.5" customHeight="1">
      <c r="A208" s="40" t="s">
        <v>118</v>
      </c>
      <c r="C208" s="41"/>
      <c r="D208" s="26"/>
      <c r="E208" s="26"/>
    </row>
    <row r="209" spans="1:5" ht="19.5" customHeight="1">
      <c r="A209" s="40" t="s">
        <v>119</v>
      </c>
      <c r="C209" s="41"/>
      <c r="D209" s="26"/>
      <c r="E209" s="26"/>
    </row>
    <row r="210" spans="1:5" ht="19.5" customHeight="1" thickBot="1">
      <c r="A210" s="40"/>
      <c r="B210" s="128" t="s">
        <v>342</v>
      </c>
      <c r="C210" s="127">
        <f>SUM(C205:C209)</f>
        <v>1104958400</v>
      </c>
      <c r="D210" s="127">
        <f>SUM(D205:D209)</f>
        <v>1104958400</v>
      </c>
      <c r="E210" s="26"/>
    </row>
    <row r="211" spans="1:3" ht="19.5" customHeight="1" thickTop="1">
      <c r="A211" s="20"/>
      <c r="C211" s="86"/>
    </row>
    <row r="212" spans="1:6" ht="19.5" customHeight="1">
      <c r="A212" s="29" t="s">
        <v>486</v>
      </c>
      <c r="B212" s="29"/>
      <c r="C212" s="120" t="s">
        <v>337</v>
      </c>
      <c r="D212" s="120" t="s">
        <v>338</v>
      </c>
      <c r="E212" s="120"/>
      <c r="F212" s="42"/>
    </row>
    <row r="213" spans="1:8" ht="31.5">
      <c r="A213" s="37" t="s">
        <v>120</v>
      </c>
      <c r="B213" s="37"/>
      <c r="C213" s="93"/>
      <c r="D213" s="93">
        <v>0</v>
      </c>
      <c r="E213" s="93"/>
      <c r="F213" s="43"/>
      <c r="G213" s="94"/>
      <c r="H213" s="94"/>
    </row>
    <row r="214" spans="1:8" ht="19.5" customHeight="1">
      <c r="A214" s="38" t="s">
        <v>168</v>
      </c>
      <c r="B214" s="37"/>
      <c r="C214" s="93">
        <v>15662308111</v>
      </c>
      <c r="D214" s="93">
        <v>8698316188</v>
      </c>
      <c r="E214" s="93"/>
      <c r="F214" s="43"/>
      <c r="G214" s="94"/>
      <c r="H214" s="94"/>
    </row>
    <row r="215" spans="1:6" ht="21.75" customHeight="1" thickBot="1">
      <c r="A215" s="44"/>
      <c r="B215" s="128" t="s">
        <v>342</v>
      </c>
      <c r="C215" s="127">
        <f>SUM(C213:C214)</f>
        <v>15662308111</v>
      </c>
      <c r="D215" s="127">
        <f>SUM(D213:D214)</f>
        <v>8698316188</v>
      </c>
      <c r="E215" s="152"/>
      <c r="F215" s="26"/>
    </row>
    <row r="216" spans="1:6" ht="16.5" thickTop="1">
      <c r="A216" s="41" t="s">
        <v>480</v>
      </c>
      <c r="B216" s="41"/>
      <c r="C216" s="95"/>
      <c r="D216" s="95"/>
      <c r="E216" s="95"/>
      <c r="F216" s="26"/>
    </row>
    <row r="217" spans="1:6" ht="19.5" customHeight="1">
      <c r="A217" s="29" t="s">
        <v>487</v>
      </c>
      <c r="B217" s="29"/>
      <c r="C217" s="139" t="s">
        <v>337</v>
      </c>
      <c r="D217" s="139" t="s">
        <v>338</v>
      </c>
      <c r="E217" s="139"/>
      <c r="F217" s="72"/>
    </row>
    <row r="218" spans="1:6" ht="19.5" customHeight="1">
      <c r="A218" s="29" t="s">
        <v>226</v>
      </c>
      <c r="B218" s="26"/>
      <c r="C218" s="152">
        <f>SUM(C219:C225)</f>
        <v>204492376492</v>
      </c>
      <c r="D218" s="152">
        <f>SUM(D219:D224)</f>
        <v>222023175205</v>
      </c>
      <c r="E218" s="140"/>
      <c r="F218" s="72"/>
    </row>
    <row r="219" spans="1:6" ht="19.5" customHeight="1">
      <c r="A219" s="26" t="s">
        <v>268</v>
      </c>
      <c r="B219" s="26"/>
      <c r="C219" s="327">
        <v>26059782306</v>
      </c>
      <c r="D219" s="327">
        <v>74035362176</v>
      </c>
      <c r="E219" s="140"/>
      <c r="F219" s="72"/>
    </row>
    <row r="220" spans="1:6" ht="19.5" customHeight="1">
      <c r="A220" s="26" t="s">
        <v>269</v>
      </c>
      <c r="B220" s="26"/>
      <c r="C220" s="327">
        <v>11203458322</v>
      </c>
      <c r="D220" s="327">
        <v>17268972840</v>
      </c>
      <c r="E220" s="140"/>
      <c r="F220" s="72"/>
    </row>
    <row r="221" spans="1:6" ht="35.25" customHeight="1">
      <c r="A221" s="354" t="s">
        <v>270</v>
      </c>
      <c r="B221" s="26"/>
      <c r="C221" s="327">
        <v>102734536117</v>
      </c>
      <c r="D221" s="327">
        <v>97046580635</v>
      </c>
      <c r="E221" s="140"/>
      <c r="F221" s="72"/>
    </row>
    <row r="222" spans="1:6" ht="19.5" customHeight="1">
      <c r="A222" s="26" t="s">
        <v>275</v>
      </c>
      <c r="B222" s="26"/>
      <c r="C222" s="327">
        <v>34763474793</v>
      </c>
      <c r="D222" s="327">
        <v>14521163863</v>
      </c>
      <c r="E222" s="140"/>
      <c r="F222" s="72"/>
    </row>
    <row r="223" spans="1:6" ht="19.5" customHeight="1">
      <c r="A223" s="26" t="s">
        <v>276</v>
      </c>
      <c r="B223" s="26"/>
      <c r="C223" s="327">
        <v>10156094381</v>
      </c>
      <c r="D223" s="327">
        <v>14186550082</v>
      </c>
      <c r="E223" s="140"/>
      <c r="F223" s="72"/>
    </row>
    <row r="224" spans="1:6" ht="19.5" customHeight="1">
      <c r="A224" s="26" t="s">
        <v>277</v>
      </c>
      <c r="B224" s="26"/>
      <c r="C224" s="327">
        <v>13088339373</v>
      </c>
      <c r="D224" s="327">
        <v>4964545609</v>
      </c>
      <c r="E224" s="140"/>
      <c r="F224" s="72"/>
    </row>
    <row r="225" spans="1:6" ht="19.5" customHeight="1">
      <c r="A225" s="26" t="s">
        <v>19</v>
      </c>
      <c r="B225" s="26"/>
      <c r="C225" s="327">
        <v>6486691200</v>
      </c>
      <c r="D225" s="327"/>
      <c r="E225" s="140"/>
      <c r="F225" s="72"/>
    </row>
    <row r="226" spans="1:6" ht="19.5" customHeight="1">
      <c r="A226" s="29" t="s">
        <v>227</v>
      </c>
      <c r="B226" s="26"/>
      <c r="C226" s="152">
        <f>SUM(C227:C229)</f>
        <v>39874094469</v>
      </c>
      <c r="D226" s="152">
        <f>SUM(D227:D229)</f>
        <v>79748188898</v>
      </c>
      <c r="E226" s="140"/>
      <c r="F226" s="72"/>
    </row>
    <row r="227" spans="1:6" ht="19.5" customHeight="1">
      <c r="A227" s="26" t="s">
        <v>268</v>
      </c>
      <c r="B227" s="26"/>
      <c r="C227" s="327">
        <v>29855241311</v>
      </c>
      <c r="D227" s="327">
        <v>59710482650</v>
      </c>
      <c r="E227" s="140"/>
      <c r="F227" s="72"/>
    </row>
    <row r="228" spans="1:6" ht="19.5" customHeight="1">
      <c r="A228" s="26" t="s">
        <v>269</v>
      </c>
      <c r="B228" s="26"/>
      <c r="C228" s="327">
        <v>5382300001</v>
      </c>
      <c r="D228" s="327">
        <v>10764600000</v>
      </c>
      <c r="E228" s="140"/>
      <c r="F228" s="72"/>
    </row>
    <row r="229" spans="1:6" ht="19.5" customHeight="1">
      <c r="A229" s="26" t="s">
        <v>275</v>
      </c>
      <c r="B229" s="26"/>
      <c r="C229" s="327">
        <v>4636553157</v>
      </c>
      <c r="D229" s="327">
        <v>9273106248</v>
      </c>
      <c r="E229" s="140"/>
      <c r="F229" s="72"/>
    </row>
    <row r="230" spans="1:6" ht="19.5" customHeight="1">
      <c r="A230" s="26"/>
      <c r="B230" s="26"/>
      <c r="C230" s="327"/>
      <c r="D230" s="327"/>
      <c r="E230" s="140"/>
      <c r="F230" s="72"/>
    </row>
    <row r="231" spans="1:6" ht="19.5" customHeight="1" thickBot="1">
      <c r="A231" s="44"/>
      <c r="B231" s="128" t="s">
        <v>342</v>
      </c>
      <c r="C231" s="180">
        <f>C218+C226</f>
        <v>244366470961</v>
      </c>
      <c r="D231" s="180">
        <f>D218+D226</f>
        <v>301771364103</v>
      </c>
      <c r="E231" s="152"/>
      <c r="F231" s="72"/>
    </row>
    <row r="232" ht="19.5" customHeight="1" thickTop="1">
      <c r="A232" s="15"/>
    </row>
    <row r="233" spans="1:5" ht="19.5" customHeight="1">
      <c r="A233" s="104" t="s">
        <v>488</v>
      </c>
      <c r="B233" s="104"/>
      <c r="C233" s="120" t="s">
        <v>337</v>
      </c>
      <c r="D233" s="120" t="s">
        <v>338</v>
      </c>
      <c r="E233" s="120"/>
    </row>
    <row r="234" spans="1:5" ht="19.5" customHeight="1">
      <c r="A234" s="26" t="s">
        <v>121</v>
      </c>
      <c r="C234" s="93">
        <v>48368273</v>
      </c>
      <c r="D234" s="93">
        <v>47807434</v>
      </c>
      <c r="E234" s="52"/>
    </row>
    <row r="235" spans="1:5" ht="19.5" customHeight="1">
      <c r="A235" s="26" t="s">
        <v>122</v>
      </c>
      <c r="C235" s="93"/>
      <c r="D235" s="93"/>
      <c r="E235" s="52"/>
    </row>
    <row r="236" spans="1:5" ht="19.5" customHeight="1">
      <c r="A236" s="26" t="s">
        <v>123</v>
      </c>
      <c r="C236" s="93"/>
      <c r="D236" s="93"/>
      <c r="E236" s="52"/>
    </row>
    <row r="237" spans="1:5" ht="19.5" customHeight="1">
      <c r="A237" s="26" t="s">
        <v>124</v>
      </c>
      <c r="C237" s="93"/>
      <c r="D237" s="93"/>
      <c r="E237" s="52"/>
    </row>
    <row r="238" spans="1:5" ht="19.5" customHeight="1">
      <c r="A238" s="26" t="s">
        <v>125</v>
      </c>
      <c r="C238" s="93">
        <v>150301373</v>
      </c>
      <c r="D238" s="93">
        <v>78800</v>
      </c>
      <c r="E238" s="52"/>
    </row>
    <row r="239" spans="1:5" ht="19.5" customHeight="1">
      <c r="A239" s="26" t="s">
        <v>126</v>
      </c>
      <c r="C239" s="93"/>
      <c r="D239" s="93"/>
      <c r="E239" s="52"/>
    </row>
    <row r="240" spans="1:5" ht="19.5" customHeight="1">
      <c r="A240" s="26" t="s">
        <v>127</v>
      </c>
      <c r="C240" s="93"/>
      <c r="D240" s="93"/>
      <c r="E240" s="52"/>
    </row>
    <row r="241" spans="1:5" ht="19.5" customHeight="1">
      <c r="A241" s="26" t="s">
        <v>128</v>
      </c>
      <c r="C241" s="326"/>
      <c r="D241" s="326"/>
      <c r="E241" s="52"/>
    </row>
    <row r="242" spans="1:5" ht="19.5" customHeight="1">
      <c r="A242" s="9" t="s">
        <v>129</v>
      </c>
      <c r="B242" s="45"/>
      <c r="C242" s="325"/>
      <c r="D242" s="325"/>
      <c r="E242" s="140"/>
    </row>
    <row r="243" spans="1:5" ht="19.5" customHeight="1" thickBot="1">
      <c r="A243" s="44"/>
      <c r="B243" s="128" t="s">
        <v>342</v>
      </c>
      <c r="C243" s="127">
        <f>SUM(C234:C242)</f>
        <v>198669646</v>
      </c>
      <c r="D243" s="127">
        <f>SUM(D234:D242)</f>
        <v>47886234</v>
      </c>
      <c r="E243" s="148"/>
    </row>
    <row r="244" spans="1:5" ht="19.5" customHeight="1" thickTop="1">
      <c r="A244" s="15"/>
      <c r="C244" s="95"/>
      <c r="D244" s="95"/>
      <c r="E244" s="95"/>
    </row>
    <row r="245" spans="1:5" ht="19.5" customHeight="1">
      <c r="A245" s="29" t="s">
        <v>489</v>
      </c>
      <c r="B245" s="6"/>
      <c r="C245" s="120" t="s">
        <v>337</v>
      </c>
      <c r="D245" s="120" t="s">
        <v>338</v>
      </c>
      <c r="E245" s="120"/>
    </row>
    <row r="246" spans="1:5" ht="19.5" customHeight="1">
      <c r="A246" s="26" t="s">
        <v>490</v>
      </c>
      <c r="C246" s="52"/>
      <c r="D246" s="52"/>
      <c r="E246" s="52"/>
    </row>
    <row r="247" spans="1:5" ht="19.5" customHeight="1">
      <c r="A247" s="26" t="s">
        <v>491</v>
      </c>
      <c r="C247" s="323">
        <v>482678126</v>
      </c>
      <c r="D247" s="323">
        <v>684257319</v>
      </c>
      <c r="E247" s="52"/>
    </row>
    <row r="248" spans="1:5" ht="19.5" customHeight="1">
      <c r="A248" s="26" t="s">
        <v>492</v>
      </c>
      <c r="C248" s="324">
        <v>26007236444</v>
      </c>
      <c r="D248" s="324">
        <v>13420765232</v>
      </c>
      <c r="E248" s="140"/>
    </row>
    <row r="249" spans="1:5" ht="19.5" customHeight="1" thickBot="1">
      <c r="A249" s="44"/>
      <c r="B249" s="128" t="s">
        <v>342</v>
      </c>
      <c r="C249" s="127">
        <f>SUM(C246:C248)</f>
        <v>26489914570</v>
      </c>
      <c r="D249" s="127">
        <f>SUM(D246:D248)</f>
        <v>14105022551</v>
      </c>
      <c r="E249" s="148"/>
    </row>
    <row r="250" spans="1:3" ht="19.5" customHeight="1" thickTop="1">
      <c r="A250" s="15"/>
      <c r="C250" s="95"/>
    </row>
    <row r="251" spans="1:5" ht="19.5" customHeight="1">
      <c r="A251" s="125" t="s">
        <v>496</v>
      </c>
      <c r="C251" s="120" t="s">
        <v>337</v>
      </c>
      <c r="D251" s="120" t="s">
        <v>338</v>
      </c>
      <c r="E251" s="120"/>
    </row>
    <row r="252" spans="1:5" ht="19.5" customHeight="1">
      <c r="A252" s="26" t="s">
        <v>497</v>
      </c>
      <c r="C252" s="52"/>
      <c r="D252" s="52"/>
      <c r="E252" s="52"/>
    </row>
    <row r="253" spans="1:5" ht="19.5" customHeight="1">
      <c r="A253" s="26" t="s">
        <v>169</v>
      </c>
      <c r="C253" s="93"/>
      <c r="D253" s="93"/>
      <c r="E253" s="52"/>
    </row>
    <row r="254" spans="1:5" ht="19.5" customHeight="1">
      <c r="A254" s="26" t="s">
        <v>278</v>
      </c>
      <c r="C254" s="93">
        <v>-3415108</v>
      </c>
      <c r="D254" s="93">
        <v>28252568</v>
      </c>
      <c r="E254" s="52"/>
    </row>
    <row r="255" spans="1:5" ht="19.5" customHeight="1">
      <c r="A255" s="26" t="s">
        <v>221</v>
      </c>
      <c r="C255" s="93"/>
      <c r="D255" s="93"/>
      <c r="E255" s="52"/>
    </row>
    <row r="256" spans="1:5" ht="19.5" customHeight="1">
      <c r="A256" s="46" t="s">
        <v>498</v>
      </c>
      <c r="C256" s="93"/>
      <c r="D256" s="93"/>
      <c r="E256" s="52"/>
    </row>
    <row r="257" spans="1:5" ht="19.5" customHeight="1">
      <c r="A257" s="26" t="s">
        <v>499</v>
      </c>
      <c r="C257" s="93"/>
      <c r="D257" s="93"/>
      <c r="E257" s="52"/>
    </row>
    <row r="258" spans="1:5" ht="19.5" customHeight="1">
      <c r="A258" s="25" t="s">
        <v>643</v>
      </c>
      <c r="C258" s="93">
        <v>2657770888</v>
      </c>
      <c r="D258" s="93">
        <v>994435615</v>
      </c>
      <c r="E258" s="52"/>
    </row>
    <row r="259" spans="1:5" ht="19.5" customHeight="1" thickBot="1">
      <c r="A259" s="44"/>
      <c r="B259" s="128" t="s">
        <v>342</v>
      </c>
      <c r="C259" s="127">
        <f>SUM(C252:C258)</f>
        <v>2654355780</v>
      </c>
      <c r="D259" s="127">
        <f>SUM(D252:D258)</f>
        <v>1022688183</v>
      </c>
      <c r="E259" s="148"/>
    </row>
    <row r="260" spans="1:3" ht="19.5" customHeight="1" thickTop="1">
      <c r="A260" s="15"/>
      <c r="C260" s="75">
        <v>0</v>
      </c>
    </row>
    <row r="261" spans="1:5" ht="19.5" customHeight="1">
      <c r="A261" s="125" t="s">
        <v>500</v>
      </c>
      <c r="C261" s="120" t="s">
        <v>337</v>
      </c>
      <c r="D261" s="120" t="s">
        <v>338</v>
      </c>
      <c r="E261" s="120"/>
    </row>
    <row r="262" spans="1:8" ht="19.5" customHeight="1">
      <c r="A262" s="27"/>
      <c r="B262" s="27"/>
      <c r="C262" s="27"/>
      <c r="D262" s="27"/>
      <c r="E262" s="27"/>
      <c r="F262" s="27"/>
      <c r="G262" s="27"/>
      <c r="H262" s="27"/>
    </row>
    <row r="263" spans="1:5" ht="19.5" customHeight="1">
      <c r="A263" s="29" t="s">
        <v>501</v>
      </c>
      <c r="C263" s="120" t="s">
        <v>337</v>
      </c>
      <c r="D263" s="120" t="s">
        <v>338</v>
      </c>
      <c r="E263" s="120"/>
    </row>
    <row r="264" spans="1:5" ht="19.5" customHeight="1">
      <c r="A264" s="26" t="s">
        <v>644</v>
      </c>
      <c r="C264" s="52"/>
      <c r="D264" s="55"/>
      <c r="E264" s="52"/>
    </row>
    <row r="265" spans="1:5" ht="19.5" customHeight="1">
      <c r="A265" s="313" t="s">
        <v>502</v>
      </c>
      <c r="B265" s="314"/>
      <c r="C265" s="322">
        <f>SUM(C266:C268)</f>
        <v>113291070124</v>
      </c>
      <c r="D265" s="322">
        <f>SUM(D266:D268)</f>
        <v>109607155365</v>
      </c>
      <c r="E265" s="52"/>
    </row>
    <row r="266" spans="1:5" ht="19.5" customHeight="1">
      <c r="A266" s="47" t="s">
        <v>268</v>
      </c>
      <c r="C266" s="93">
        <v>92576080595</v>
      </c>
      <c r="D266" s="93">
        <v>89565760459</v>
      </c>
      <c r="E266" s="52"/>
    </row>
    <row r="267" spans="1:5" ht="19.5" customHeight="1">
      <c r="A267" s="47" t="s">
        <v>269</v>
      </c>
      <c r="C267" s="93">
        <v>11126400000</v>
      </c>
      <c r="D267" s="93">
        <v>10764600000</v>
      </c>
      <c r="E267" s="52"/>
    </row>
    <row r="268" spans="1:5" ht="19.5" customHeight="1">
      <c r="A268" s="47" t="s">
        <v>275</v>
      </c>
      <c r="C268" s="93">
        <v>9588589529</v>
      </c>
      <c r="D268" s="93">
        <v>9276794906</v>
      </c>
      <c r="E268" s="52"/>
    </row>
    <row r="269" spans="1:5" ht="19.5" customHeight="1">
      <c r="A269" s="313" t="s">
        <v>503</v>
      </c>
      <c r="C269" s="93"/>
      <c r="D269" s="93"/>
      <c r="E269" s="52"/>
    </row>
    <row r="270" spans="1:5" ht="19.5" customHeight="1" thickBot="1">
      <c r="A270" s="47"/>
      <c r="B270" s="128" t="s">
        <v>342</v>
      </c>
      <c r="C270" s="180">
        <f>C265+C269</f>
        <v>113291070124</v>
      </c>
      <c r="D270" s="180">
        <f>D265+D269</f>
        <v>109607155365</v>
      </c>
      <c r="E270" s="52"/>
    </row>
    <row r="271" spans="1:5" ht="19.5" customHeight="1" thickTop="1">
      <c r="A271" s="26" t="s">
        <v>645</v>
      </c>
      <c r="C271" s="26"/>
      <c r="D271" s="26"/>
      <c r="E271" s="26"/>
    </row>
    <row r="272" spans="1:5" ht="19.5" customHeight="1">
      <c r="A272" s="47" t="s">
        <v>504</v>
      </c>
      <c r="C272" s="26"/>
      <c r="D272" s="26"/>
      <c r="E272" s="26"/>
    </row>
    <row r="273" spans="1:5" ht="19.5" customHeight="1">
      <c r="A273" s="47" t="s">
        <v>505</v>
      </c>
      <c r="C273" s="26"/>
      <c r="D273" s="26"/>
      <c r="E273" s="26"/>
    </row>
    <row r="274" spans="1:5" ht="19.5" customHeight="1" thickBot="1">
      <c r="A274" s="44"/>
      <c r="B274" s="128" t="s">
        <v>342</v>
      </c>
      <c r="C274" s="164">
        <f>SUM(C272:C273)</f>
        <v>0</v>
      </c>
      <c r="D274" s="164">
        <f>SUM(D272:D273)</f>
        <v>0</v>
      </c>
      <c r="E274" s="148"/>
    </row>
    <row r="275" ht="19.5" customHeight="1" thickTop="1">
      <c r="A275" s="22"/>
    </row>
    <row r="276" ht="19.5" customHeight="1">
      <c r="A276" s="20" t="s">
        <v>506</v>
      </c>
    </row>
    <row r="277" ht="19.5" customHeight="1">
      <c r="A277" s="20" t="s">
        <v>507</v>
      </c>
    </row>
    <row r="278" ht="19.5" customHeight="1">
      <c r="A278" s="20" t="s">
        <v>508</v>
      </c>
    </row>
    <row r="279" spans="1:5" ht="19.5" customHeight="1">
      <c r="A279" s="20" t="s">
        <v>509</v>
      </c>
      <c r="C279" s="52"/>
      <c r="D279" s="96"/>
      <c r="E279" s="96"/>
    </row>
    <row r="280" ht="19.5" customHeight="1">
      <c r="A280" s="20" t="s">
        <v>510</v>
      </c>
    </row>
    <row r="281" spans="1:3" ht="19.5" customHeight="1">
      <c r="A281" s="20" t="s">
        <v>511</v>
      </c>
      <c r="C281" s="97"/>
    </row>
    <row r="282" ht="19.5" customHeight="1">
      <c r="A282" s="20" t="s">
        <v>512</v>
      </c>
    </row>
    <row r="283" ht="19.5" customHeight="1">
      <c r="A283" s="15"/>
    </row>
    <row r="284" spans="1:3" ht="19.5" customHeight="1">
      <c r="A284" s="124" t="s">
        <v>513</v>
      </c>
      <c r="B284" s="28"/>
      <c r="C284" s="28"/>
    </row>
    <row r="285" spans="1:5" ht="19.5" customHeight="1">
      <c r="A285" s="28"/>
      <c r="B285" s="28"/>
      <c r="C285" s="120" t="s">
        <v>337</v>
      </c>
      <c r="D285" s="120" t="s">
        <v>338</v>
      </c>
      <c r="E285" s="120"/>
    </row>
    <row r="286" spans="1:5" ht="19.5" customHeight="1">
      <c r="A286" s="15" t="s">
        <v>152</v>
      </c>
      <c r="C286" s="52"/>
      <c r="D286" s="52"/>
      <c r="E286" s="52"/>
    </row>
    <row r="287" ht="19.5" customHeight="1">
      <c r="A287" s="15" t="s">
        <v>151</v>
      </c>
    </row>
    <row r="288" ht="19.5" customHeight="1">
      <c r="A288" s="15"/>
    </row>
    <row r="289" ht="19.5" customHeight="1">
      <c r="A289" s="15"/>
    </row>
    <row r="290" ht="19.5" customHeight="1">
      <c r="A290" s="15"/>
    </row>
    <row r="291" ht="19.5" customHeight="1">
      <c r="A291" s="15"/>
    </row>
    <row r="292" ht="19.5" customHeight="1">
      <c r="A292" s="15"/>
    </row>
    <row r="293" ht="19.5" customHeight="1">
      <c r="A293" s="15"/>
    </row>
    <row r="294" ht="19.5" customHeight="1">
      <c r="A294" s="15"/>
    </row>
    <row r="295" ht="19.5" customHeight="1">
      <c r="A295" s="12" t="s">
        <v>514</v>
      </c>
    </row>
    <row r="296" spans="1:13" ht="19.5" customHeight="1">
      <c r="A296" s="129" t="s">
        <v>493</v>
      </c>
      <c r="B296" s="130"/>
      <c r="C296" s="130"/>
      <c r="D296" s="130"/>
      <c r="E296" s="130"/>
      <c r="F296" s="130"/>
      <c r="G296" s="130"/>
      <c r="H296" s="130"/>
      <c r="I296" s="130"/>
      <c r="J296" s="160"/>
      <c r="K296" s="160"/>
      <c r="L296" s="99"/>
      <c r="M296" s="99"/>
    </row>
    <row r="297" spans="1:13" ht="40.5" customHeight="1">
      <c r="A297" s="131"/>
      <c r="B297" s="145" t="s">
        <v>569</v>
      </c>
      <c r="C297" s="145" t="s">
        <v>570</v>
      </c>
      <c r="D297" s="145" t="s">
        <v>572</v>
      </c>
      <c r="E297" s="145" t="s">
        <v>571</v>
      </c>
      <c r="F297" s="145" t="s">
        <v>549</v>
      </c>
      <c r="G297" s="145" t="s">
        <v>573</v>
      </c>
      <c r="H297" s="145" t="s">
        <v>419</v>
      </c>
      <c r="I297" s="145" t="s">
        <v>567</v>
      </c>
      <c r="J297" s="161"/>
      <c r="K297" s="161"/>
      <c r="L297" s="161"/>
      <c r="M297" s="99"/>
    </row>
    <row r="298" spans="1:13" ht="19.5" customHeight="1">
      <c r="A298" s="132" t="s">
        <v>650</v>
      </c>
      <c r="B298" s="165">
        <v>355846450000</v>
      </c>
      <c r="C298" s="165">
        <v>86520960000</v>
      </c>
      <c r="D298" s="165">
        <v>-8237800</v>
      </c>
      <c r="E298" s="165">
        <v>26183183700</v>
      </c>
      <c r="F298" s="165">
        <v>6545795900</v>
      </c>
      <c r="G298" s="165">
        <v>127256578567</v>
      </c>
      <c r="H298" s="165">
        <v>0</v>
      </c>
      <c r="I298" s="165">
        <f>SUM(B298:H298)</f>
        <v>602344730367</v>
      </c>
      <c r="J298" s="162"/>
      <c r="K298" s="162"/>
      <c r="L298" s="163"/>
      <c r="M298" s="99"/>
    </row>
    <row r="299" spans="1:13" ht="19.5" customHeight="1">
      <c r="A299" s="143" t="s">
        <v>148</v>
      </c>
      <c r="B299" s="184">
        <v>14233520000</v>
      </c>
      <c r="C299" s="166"/>
      <c r="D299" s="166">
        <v>-10218800</v>
      </c>
      <c r="E299" s="166"/>
      <c r="F299" s="166"/>
      <c r="G299" s="166"/>
      <c r="H299" s="166"/>
      <c r="I299" s="166">
        <f>SUM(B299:H299)</f>
        <v>14223301200</v>
      </c>
      <c r="J299" s="163"/>
      <c r="K299" s="163"/>
      <c r="L299" s="163"/>
      <c r="M299" s="99"/>
    </row>
    <row r="300" spans="1:13" ht="19.5" customHeight="1">
      <c r="A300" s="143" t="s">
        <v>149</v>
      </c>
      <c r="B300" s="166"/>
      <c r="C300" s="166"/>
      <c r="D300" s="166"/>
      <c r="E300" s="166"/>
      <c r="F300" s="166"/>
      <c r="G300" s="166">
        <v>4150326126</v>
      </c>
      <c r="H300" s="166"/>
      <c r="I300" s="166">
        <f aca="true" t="shared" si="2" ref="I300:I307">SUM(B300:H300)</f>
        <v>4150326126</v>
      </c>
      <c r="J300" s="163"/>
      <c r="K300" s="163"/>
      <c r="L300" s="163"/>
      <c r="M300" s="99"/>
    </row>
    <row r="301" spans="1:13" ht="19.5" customHeight="1">
      <c r="A301" s="143" t="s">
        <v>418</v>
      </c>
      <c r="B301" s="166"/>
      <c r="C301" s="166"/>
      <c r="D301" s="166"/>
      <c r="E301" s="166"/>
      <c r="F301" s="166"/>
      <c r="G301" s="166"/>
      <c r="H301" s="166">
        <v>374854895</v>
      </c>
      <c r="I301" s="166">
        <f t="shared" si="2"/>
        <v>374854895</v>
      </c>
      <c r="J301" s="163"/>
      <c r="K301" s="163"/>
      <c r="L301" s="163"/>
      <c r="M301" s="99"/>
    </row>
    <row r="302" spans="1:13" ht="19.5" customHeight="1">
      <c r="A302" s="143" t="s">
        <v>271</v>
      </c>
      <c r="B302" s="166"/>
      <c r="C302" s="166"/>
      <c r="D302" s="166"/>
      <c r="E302" s="166"/>
      <c r="F302" s="166"/>
      <c r="G302" s="166"/>
      <c r="H302" s="166"/>
      <c r="I302" s="166">
        <f t="shared" si="2"/>
        <v>0</v>
      </c>
      <c r="J302" s="163"/>
      <c r="K302" s="163"/>
      <c r="L302" s="163"/>
      <c r="M302" s="99"/>
    </row>
    <row r="303" spans="1:13" ht="19.5" customHeight="1">
      <c r="A303" s="143" t="s">
        <v>150</v>
      </c>
      <c r="B303" s="166"/>
      <c r="C303" s="166"/>
      <c r="D303" s="166"/>
      <c r="E303" s="166"/>
      <c r="F303" s="166"/>
      <c r="G303" s="166"/>
      <c r="H303" s="166"/>
      <c r="I303" s="166">
        <f t="shared" si="2"/>
        <v>0</v>
      </c>
      <c r="J303" s="163"/>
      <c r="K303" s="163"/>
      <c r="L303" s="163"/>
      <c r="M303" s="99"/>
    </row>
    <row r="304" spans="1:13" ht="19.5" customHeight="1">
      <c r="A304" s="143" t="s">
        <v>279</v>
      </c>
      <c r="B304" s="166"/>
      <c r="C304" s="166"/>
      <c r="D304" s="166"/>
      <c r="E304" s="166">
        <v>7379681600</v>
      </c>
      <c r="F304" s="166">
        <v>1844920400</v>
      </c>
      <c r="G304" s="166">
        <f>-(E304+F304)</f>
        <v>-9224602000</v>
      </c>
      <c r="H304" s="166"/>
      <c r="I304" s="166">
        <f t="shared" si="2"/>
        <v>0</v>
      </c>
      <c r="J304" s="163"/>
      <c r="K304" s="163"/>
      <c r="L304" s="163"/>
      <c r="M304" s="99"/>
    </row>
    <row r="305" spans="1:13" ht="19.5" customHeight="1">
      <c r="A305" s="143" t="s">
        <v>280</v>
      </c>
      <c r="B305" s="166"/>
      <c r="C305" s="166"/>
      <c r="D305" s="166"/>
      <c r="E305" s="166"/>
      <c r="F305" s="166"/>
      <c r="G305" s="166">
        <v>-28467048739</v>
      </c>
      <c r="H305" s="166"/>
      <c r="I305" s="166">
        <f t="shared" si="2"/>
        <v>-28467048739</v>
      </c>
      <c r="J305" s="163"/>
      <c r="K305" s="163"/>
      <c r="L305" s="163"/>
      <c r="M305" s="99"/>
    </row>
    <row r="306" spans="1:13" ht="19.5" customHeight="1">
      <c r="A306" s="143" t="s">
        <v>281</v>
      </c>
      <c r="B306" s="166"/>
      <c r="C306" s="166"/>
      <c r="D306" s="166"/>
      <c r="E306" s="166"/>
      <c r="F306" s="166"/>
      <c r="G306" s="166">
        <v>-737968155</v>
      </c>
      <c r="H306" s="166"/>
      <c r="I306" s="166">
        <f t="shared" si="2"/>
        <v>-737968155</v>
      </c>
      <c r="J306" s="163"/>
      <c r="K306" s="163"/>
      <c r="L306" s="163"/>
      <c r="M306" s="99"/>
    </row>
    <row r="307" spans="1:13" ht="19.5" customHeight="1">
      <c r="A307" s="143" t="s">
        <v>272</v>
      </c>
      <c r="B307" s="166"/>
      <c r="C307" s="166"/>
      <c r="D307" s="166"/>
      <c r="E307" s="166"/>
      <c r="F307" s="166"/>
      <c r="G307" s="166"/>
      <c r="H307" s="166"/>
      <c r="I307" s="166">
        <f t="shared" si="2"/>
        <v>0</v>
      </c>
      <c r="J307" s="163"/>
      <c r="K307" s="163"/>
      <c r="L307" s="163"/>
      <c r="M307" s="99"/>
    </row>
    <row r="308" spans="1:13" ht="19.5" customHeight="1">
      <c r="A308" s="133" t="s">
        <v>218</v>
      </c>
      <c r="B308" s="165">
        <f aca="true" t="shared" si="3" ref="B308:I308">B298+B299+B300+B301+B302+B303+B304+B305+B306+B307</f>
        <v>370079970000</v>
      </c>
      <c r="C308" s="165">
        <f t="shared" si="3"/>
        <v>86520960000</v>
      </c>
      <c r="D308" s="165">
        <f t="shared" si="3"/>
        <v>-18456600</v>
      </c>
      <c r="E308" s="165">
        <f t="shared" si="3"/>
        <v>33562865300</v>
      </c>
      <c r="F308" s="165">
        <f t="shared" si="3"/>
        <v>8390716300</v>
      </c>
      <c r="G308" s="165">
        <f t="shared" si="3"/>
        <v>92977285799</v>
      </c>
      <c r="H308" s="165">
        <f t="shared" si="3"/>
        <v>374854895</v>
      </c>
      <c r="I308" s="165">
        <f t="shared" si="3"/>
        <v>591888195694</v>
      </c>
      <c r="J308" s="162"/>
      <c r="K308" s="162"/>
      <c r="L308" s="162"/>
      <c r="M308" s="99"/>
    </row>
    <row r="309" spans="1:13" ht="19.5" customHeight="1">
      <c r="A309" s="143" t="s">
        <v>145</v>
      </c>
      <c r="B309" s="184"/>
      <c r="C309" s="166"/>
      <c r="D309" s="166"/>
      <c r="E309" s="166"/>
      <c r="F309" s="166"/>
      <c r="G309" s="166"/>
      <c r="H309" s="166"/>
      <c r="I309" s="166">
        <f aca="true" t="shared" si="4" ref="I309:I317">SUM(B309:H309)</f>
        <v>0</v>
      </c>
      <c r="J309" s="163"/>
      <c r="K309" s="163"/>
      <c r="L309" s="163"/>
      <c r="M309" s="99"/>
    </row>
    <row r="310" spans="1:13" ht="19.5" customHeight="1">
      <c r="A310" s="143" t="s">
        <v>146</v>
      </c>
      <c r="B310" s="166"/>
      <c r="C310" s="166"/>
      <c r="D310" s="166"/>
      <c r="E310" s="166"/>
      <c r="F310" s="166"/>
      <c r="G310" s="166">
        <v>9415049141</v>
      </c>
      <c r="H310" s="166"/>
      <c r="I310" s="166">
        <f t="shared" si="4"/>
        <v>9415049141</v>
      </c>
      <c r="J310" s="163"/>
      <c r="K310" s="163"/>
      <c r="L310" s="163"/>
      <c r="M310" s="99"/>
    </row>
    <row r="311" spans="1:13" ht="19.5" customHeight="1">
      <c r="A311" s="143" t="s">
        <v>418</v>
      </c>
      <c r="B311" s="166"/>
      <c r="C311" s="166"/>
      <c r="D311" s="166"/>
      <c r="E311" s="166"/>
      <c r="F311" s="166"/>
      <c r="G311" s="166"/>
      <c r="H311" s="166"/>
      <c r="I311" s="166">
        <f t="shared" si="4"/>
        <v>0</v>
      </c>
      <c r="J311" s="163"/>
      <c r="K311" s="163"/>
      <c r="L311" s="163"/>
      <c r="M311" s="99"/>
    </row>
    <row r="312" spans="1:13" ht="19.5" customHeight="1">
      <c r="A312" s="143" t="s">
        <v>273</v>
      </c>
      <c r="B312" s="166"/>
      <c r="C312" s="166"/>
      <c r="D312" s="166"/>
      <c r="E312" s="166"/>
      <c r="F312" s="166"/>
      <c r="G312" s="166"/>
      <c r="H312" s="166"/>
      <c r="I312" s="166">
        <f t="shared" si="4"/>
        <v>0</v>
      </c>
      <c r="J312" s="163"/>
      <c r="K312" s="163"/>
      <c r="L312" s="163"/>
      <c r="M312" s="99"/>
    </row>
    <row r="313" spans="1:13" ht="19.5" customHeight="1">
      <c r="A313" s="143" t="s">
        <v>279</v>
      </c>
      <c r="B313" s="166"/>
      <c r="C313" s="166"/>
      <c r="D313" s="166"/>
      <c r="E313" s="166"/>
      <c r="F313" s="166"/>
      <c r="G313" s="166"/>
      <c r="H313" s="166"/>
      <c r="I313" s="166">
        <f t="shared" si="4"/>
        <v>0</v>
      </c>
      <c r="J313" s="163"/>
      <c r="K313" s="163"/>
      <c r="L313" s="163"/>
      <c r="M313" s="99"/>
    </row>
    <row r="314" spans="1:13" ht="19.5" customHeight="1">
      <c r="A314" s="143" t="s">
        <v>280</v>
      </c>
      <c r="B314" s="166"/>
      <c r="C314" s="166"/>
      <c r="D314" s="166"/>
      <c r="E314" s="166"/>
      <c r="F314" s="166"/>
      <c r="G314" s="166">
        <v>-14802461200</v>
      </c>
      <c r="H314" s="166"/>
      <c r="I314" s="166">
        <f t="shared" si="4"/>
        <v>-14802461200</v>
      </c>
      <c r="J314" s="163"/>
      <c r="K314" s="163"/>
      <c r="L314" s="163"/>
      <c r="M314" s="99"/>
    </row>
    <row r="315" spans="1:13" ht="19.5" customHeight="1">
      <c r="A315" s="143" t="s">
        <v>281</v>
      </c>
      <c r="B315" s="166"/>
      <c r="C315" s="166"/>
      <c r="D315" s="166"/>
      <c r="E315" s="166"/>
      <c r="F315" s="166"/>
      <c r="G315" s="166">
        <v>-83006522</v>
      </c>
      <c r="H315" s="166"/>
      <c r="I315" s="166">
        <f t="shared" si="4"/>
        <v>-83006522</v>
      </c>
      <c r="J315" s="163"/>
      <c r="K315" s="163"/>
      <c r="L315" s="163"/>
      <c r="M315" s="99"/>
    </row>
    <row r="316" spans="1:13" ht="19.5" customHeight="1">
      <c r="A316" s="143" t="s">
        <v>147</v>
      </c>
      <c r="B316" s="166"/>
      <c r="C316" s="166"/>
      <c r="D316" s="166"/>
      <c r="E316" s="166"/>
      <c r="F316" s="166"/>
      <c r="G316" s="166"/>
      <c r="H316" s="166"/>
      <c r="I316" s="166">
        <f t="shared" si="4"/>
        <v>0</v>
      </c>
      <c r="J316" s="163"/>
      <c r="K316" s="163"/>
      <c r="L316" s="163"/>
      <c r="M316" s="99"/>
    </row>
    <row r="317" spans="1:13" ht="19.5" customHeight="1">
      <c r="A317" s="143" t="s">
        <v>272</v>
      </c>
      <c r="B317" s="166"/>
      <c r="C317" s="166"/>
      <c r="D317" s="166"/>
      <c r="E317" s="166"/>
      <c r="F317" s="166"/>
      <c r="G317" s="166"/>
      <c r="H317" s="166">
        <v>-374854895</v>
      </c>
      <c r="I317" s="166">
        <f t="shared" si="4"/>
        <v>-374854895</v>
      </c>
      <c r="J317" s="163"/>
      <c r="K317" s="163"/>
      <c r="L317" s="163"/>
      <c r="M317" s="99"/>
    </row>
    <row r="318" spans="1:13" ht="19.5" customHeight="1">
      <c r="A318" s="134" t="s">
        <v>219</v>
      </c>
      <c r="B318" s="167">
        <f aca="true" t="shared" si="5" ref="B318:I318">B308+B309+B310+B311+B312+B313+B314+B315+B316+B317</f>
        <v>370079970000</v>
      </c>
      <c r="C318" s="167">
        <f t="shared" si="5"/>
        <v>86520960000</v>
      </c>
      <c r="D318" s="167">
        <f t="shared" si="5"/>
        <v>-18456600</v>
      </c>
      <c r="E318" s="167">
        <f t="shared" si="5"/>
        <v>33562865300</v>
      </c>
      <c r="F318" s="167">
        <f t="shared" si="5"/>
        <v>8390716300</v>
      </c>
      <c r="G318" s="167">
        <f t="shared" si="5"/>
        <v>87506867218</v>
      </c>
      <c r="H318" s="167">
        <f t="shared" si="5"/>
        <v>0</v>
      </c>
      <c r="I318" s="167">
        <f t="shared" si="5"/>
        <v>586042922218</v>
      </c>
      <c r="J318" s="162"/>
      <c r="K318" s="162"/>
      <c r="L318" s="162"/>
      <c r="M318" s="99"/>
    </row>
    <row r="319" spans="1:13" ht="19.5" customHeight="1">
      <c r="A319" s="12"/>
      <c r="J319" s="99"/>
      <c r="K319" s="99"/>
      <c r="L319" s="99"/>
      <c r="M319" s="99"/>
    </row>
    <row r="320" spans="1:5" ht="19.5" customHeight="1">
      <c r="A320" s="20" t="s">
        <v>494</v>
      </c>
      <c r="C320" s="120" t="s">
        <v>337</v>
      </c>
      <c r="D320" s="120" t="s">
        <v>338</v>
      </c>
      <c r="E320" s="120"/>
    </row>
    <row r="321" spans="1:5" ht="19.5" customHeight="1">
      <c r="A321" s="20" t="s">
        <v>141</v>
      </c>
      <c r="C321" s="96"/>
      <c r="D321" s="52"/>
      <c r="E321" s="52"/>
    </row>
    <row r="322" spans="1:5" ht="19.5" customHeight="1">
      <c r="A322" s="20" t="s">
        <v>142</v>
      </c>
      <c r="C322" s="317">
        <v>370079970000</v>
      </c>
      <c r="D322" s="317">
        <v>370079970000</v>
      </c>
      <c r="E322" s="96"/>
    </row>
    <row r="323" spans="1:5" ht="19.5" customHeight="1">
      <c r="A323" s="20" t="s">
        <v>143</v>
      </c>
      <c r="C323" s="317">
        <v>86520960000</v>
      </c>
      <c r="D323" s="317">
        <v>86520960000</v>
      </c>
      <c r="E323" s="96"/>
    </row>
    <row r="324" spans="1:5" ht="19.5" customHeight="1">
      <c r="A324" s="20" t="s">
        <v>144</v>
      </c>
      <c r="C324" s="321">
        <v>-18456600</v>
      </c>
      <c r="D324" s="321">
        <v>-18456600</v>
      </c>
      <c r="E324" s="140"/>
    </row>
    <row r="325" spans="1:8" ht="19.5" customHeight="1" thickBot="1">
      <c r="A325" s="98"/>
      <c r="B325" s="128" t="s">
        <v>342</v>
      </c>
      <c r="C325" s="180">
        <f>SUM(C321:C324)</f>
        <v>456582473400</v>
      </c>
      <c r="D325" s="180">
        <f>SUM(D321:D324)</f>
        <v>456582473400</v>
      </c>
      <c r="E325" s="148"/>
      <c r="F325" s="99"/>
      <c r="G325" s="99"/>
      <c r="H325" s="99"/>
    </row>
    <row r="326" ht="19.5" customHeight="1" thickTop="1">
      <c r="A326" s="20"/>
    </row>
    <row r="327" spans="1:5" ht="19.5" customHeight="1">
      <c r="A327" s="25" t="s">
        <v>495</v>
      </c>
      <c r="B327" s="25"/>
      <c r="C327" s="25"/>
      <c r="D327" s="25"/>
      <c r="E327" s="25"/>
    </row>
    <row r="328" spans="1:5" ht="19.5" customHeight="1">
      <c r="A328" s="24"/>
      <c r="C328" s="120" t="s">
        <v>337</v>
      </c>
      <c r="D328" s="120" t="s">
        <v>338</v>
      </c>
      <c r="E328" s="120"/>
    </row>
    <row r="329" spans="1:5" ht="19.5" customHeight="1">
      <c r="A329" s="26" t="s">
        <v>515</v>
      </c>
      <c r="C329" s="52"/>
      <c r="D329" s="52"/>
      <c r="E329" s="52"/>
    </row>
    <row r="330" spans="1:5" ht="19.5" customHeight="1">
      <c r="A330" s="26" t="s">
        <v>516</v>
      </c>
      <c r="C330" s="317">
        <v>370079970000</v>
      </c>
      <c r="D330" s="317">
        <v>355846450000</v>
      </c>
      <c r="E330" s="96"/>
    </row>
    <row r="331" spans="1:5" ht="19.5" customHeight="1">
      <c r="A331" s="26" t="s">
        <v>517</v>
      </c>
      <c r="C331" s="93"/>
      <c r="D331" s="93">
        <v>14233520000</v>
      </c>
      <c r="E331" s="52"/>
    </row>
    <row r="332" spans="1:5" ht="19.5" customHeight="1">
      <c r="A332" s="26" t="s">
        <v>518</v>
      </c>
      <c r="C332" s="93"/>
      <c r="D332" s="93"/>
      <c r="E332" s="52"/>
    </row>
    <row r="333" spans="1:5" ht="19.5" customHeight="1">
      <c r="A333" s="26" t="s">
        <v>519</v>
      </c>
      <c r="C333" s="93">
        <f>C330+C331-C332</f>
        <v>370079970000</v>
      </c>
      <c r="D333" s="93">
        <f>D330+D331-D332</f>
        <v>370079970000</v>
      </c>
      <c r="E333" s="96"/>
    </row>
    <row r="334" spans="1:5" ht="19.5" customHeight="1">
      <c r="A334" s="26" t="s">
        <v>520</v>
      </c>
      <c r="C334" s="93"/>
      <c r="D334" s="93">
        <v>27996034200</v>
      </c>
      <c r="E334" s="52"/>
    </row>
    <row r="335" spans="1:5" ht="19.5" customHeight="1">
      <c r="A335" s="26"/>
      <c r="C335" s="52"/>
      <c r="D335" s="52"/>
      <c r="E335" s="52"/>
    </row>
    <row r="336" spans="1:6" ht="19.5" customHeight="1">
      <c r="A336" s="26" t="s">
        <v>646</v>
      </c>
      <c r="C336" s="41"/>
      <c r="D336" s="41"/>
      <c r="E336" s="41"/>
      <c r="F336" s="41"/>
    </row>
    <row r="337" spans="1:5" ht="19.5" customHeight="1">
      <c r="A337" s="9" t="s">
        <v>521</v>
      </c>
      <c r="B337" s="9"/>
      <c r="C337" s="9"/>
      <c r="D337" s="52"/>
      <c r="E337" s="52"/>
    </row>
    <row r="338" spans="1:5" ht="19.5" customHeight="1">
      <c r="A338" s="9" t="s">
        <v>523</v>
      </c>
      <c r="B338" s="9"/>
      <c r="C338" s="135"/>
      <c r="D338" s="135"/>
      <c r="E338" s="135"/>
    </row>
    <row r="339" spans="1:5" ht="19.5" customHeight="1">
      <c r="A339" s="9" t="s">
        <v>524</v>
      </c>
      <c r="B339" s="9"/>
      <c r="C339" s="52"/>
      <c r="D339" s="52"/>
      <c r="E339" s="52"/>
    </row>
    <row r="340" spans="1:5" ht="19.5" customHeight="1">
      <c r="A340" s="9" t="s">
        <v>525</v>
      </c>
      <c r="B340" s="9"/>
      <c r="C340" s="9"/>
      <c r="D340" s="52"/>
      <c r="E340" s="52"/>
    </row>
    <row r="341" spans="1:5" ht="19.5" customHeight="1">
      <c r="A341" s="9"/>
      <c r="B341" s="9"/>
      <c r="C341" s="9"/>
      <c r="D341" s="52"/>
      <c r="E341" s="52"/>
    </row>
    <row r="342" spans="1:5" ht="19.5" customHeight="1">
      <c r="A342" s="26"/>
      <c r="C342" s="52"/>
      <c r="D342" s="52"/>
      <c r="E342" s="52"/>
    </row>
    <row r="343" spans="1:5" ht="19.5" customHeight="1">
      <c r="A343" s="26" t="s">
        <v>647</v>
      </c>
      <c r="C343" s="120" t="s">
        <v>337</v>
      </c>
      <c r="D343" s="120" t="s">
        <v>338</v>
      </c>
      <c r="E343" s="120"/>
    </row>
    <row r="344" spans="1:5" ht="19.5" customHeight="1">
      <c r="A344" s="9" t="s">
        <v>526</v>
      </c>
      <c r="B344" s="9"/>
      <c r="C344" s="96"/>
      <c r="D344" s="96"/>
      <c r="E344" s="96"/>
    </row>
    <row r="345" spans="1:5" ht="19.5" customHeight="1">
      <c r="A345" s="9" t="s">
        <v>527</v>
      </c>
      <c r="B345" s="9"/>
      <c r="C345" s="317">
        <f>C346+C347</f>
        <v>37007997</v>
      </c>
      <c r="D345" s="317">
        <f>D346+D347</f>
        <v>37007997</v>
      </c>
      <c r="E345" s="96"/>
    </row>
    <row r="346" spans="1:5" ht="19.5" customHeight="1">
      <c r="A346" s="26" t="s">
        <v>528</v>
      </c>
      <c r="C346" s="317">
        <v>37007997</v>
      </c>
      <c r="D346" s="317">
        <v>37007997</v>
      </c>
      <c r="E346" s="96"/>
    </row>
    <row r="347" spans="1:5" ht="19.5" customHeight="1">
      <c r="A347" s="26" t="s">
        <v>529</v>
      </c>
      <c r="C347" s="317"/>
      <c r="D347" s="317"/>
      <c r="E347" s="96"/>
    </row>
    <row r="348" spans="1:5" ht="19.5" customHeight="1">
      <c r="A348" s="26" t="s">
        <v>530</v>
      </c>
      <c r="C348" s="317">
        <f>C349+C350</f>
        <v>1844</v>
      </c>
      <c r="D348" s="317">
        <f>D349+D350</f>
        <v>1844</v>
      </c>
      <c r="E348" s="96"/>
    </row>
    <row r="349" spans="1:5" ht="19.5" customHeight="1">
      <c r="A349" s="26" t="s">
        <v>528</v>
      </c>
      <c r="C349" s="317">
        <v>1844</v>
      </c>
      <c r="D349" s="317">
        <v>1844</v>
      </c>
      <c r="E349" s="96"/>
    </row>
    <row r="350" spans="1:5" ht="19.5" customHeight="1">
      <c r="A350" s="26" t="s">
        <v>529</v>
      </c>
      <c r="C350" s="317"/>
      <c r="D350" s="317"/>
      <c r="E350" s="96"/>
    </row>
    <row r="351" spans="1:5" ht="19.5" customHeight="1">
      <c r="A351" s="26" t="s">
        <v>531</v>
      </c>
      <c r="C351" s="317">
        <f>C352+C353</f>
        <v>37006153</v>
      </c>
      <c r="D351" s="317">
        <f>D352+D353</f>
        <v>37006153</v>
      </c>
      <c r="E351" s="96"/>
    </row>
    <row r="352" spans="1:5" ht="19.5" customHeight="1">
      <c r="A352" s="26" t="s">
        <v>528</v>
      </c>
      <c r="C352" s="317">
        <f>C346-C349</f>
        <v>37006153</v>
      </c>
      <c r="D352" s="317">
        <f>D346-D349</f>
        <v>37006153</v>
      </c>
      <c r="E352" s="96"/>
    </row>
    <row r="353" spans="1:5" ht="19.5" customHeight="1">
      <c r="A353" s="26" t="s">
        <v>529</v>
      </c>
      <c r="C353" s="52"/>
      <c r="D353" s="52"/>
      <c r="E353" s="52"/>
    </row>
    <row r="354" spans="1:5" ht="19.5" customHeight="1">
      <c r="A354" s="48" t="s">
        <v>532</v>
      </c>
      <c r="B354" s="48"/>
      <c r="C354" s="48"/>
      <c r="D354" s="52"/>
      <c r="E354" s="52"/>
    </row>
    <row r="355" spans="1:5" ht="19.5" customHeight="1">
      <c r="A355" s="26"/>
      <c r="C355" s="52"/>
      <c r="D355" s="52"/>
      <c r="E355" s="52"/>
    </row>
    <row r="356" spans="1:5" ht="19.5" customHeight="1">
      <c r="A356" s="26" t="s">
        <v>648</v>
      </c>
      <c r="C356" s="120" t="s">
        <v>337</v>
      </c>
      <c r="D356" s="120" t="s">
        <v>338</v>
      </c>
      <c r="E356" s="120"/>
    </row>
    <row r="357" spans="1:5" ht="19.5" customHeight="1">
      <c r="A357" s="26" t="s">
        <v>153</v>
      </c>
      <c r="C357" s="93">
        <v>33562865300</v>
      </c>
      <c r="D357" s="93">
        <v>33562865300</v>
      </c>
      <c r="E357" s="52"/>
    </row>
    <row r="358" spans="1:5" ht="19.5" customHeight="1">
      <c r="A358" s="26" t="s">
        <v>154</v>
      </c>
      <c r="C358" s="93">
        <v>8390716300</v>
      </c>
      <c r="D358" s="93">
        <v>8390716300</v>
      </c>
      <c r="E358" s="52"/>
    </row>
    <row r="359" spans="1:5" ht="19.5" customHeight="1">
      <c r="A359" s="26" t="s">
        <v>155</v>
      </c>
      <c r="C359" s="52"/>
      <c r="D359" s="52"/>
      <c r="E359" s="52"/>
    </row>
    <row r="360" spans="1:5" ht="19.5" customHeight="1" thickBot="1">
      <c r="A360" s="26"/>
      <c r="B360" s="128" t="s">
        <v>342</v>
      </c>
      <c r="C360" s="164">
        <f>SUM(C357:C359)</f>
        <v>41953581600</v>
      </c>
      <c r="D360" s="164">
        <f>SUM(D357:D359)</f>
        <v>41953581600</v>
      </c>
      <c r="E360" s="52"/>
    </row>
    <row r="361" spans="1:5" ht="33" customHeight="1" thickTop="1">
      <c r="A361" s="9" t="s">
        <v>533</v>
      </c>
      <c r="B361" s="9"/>
      <c r="C361" s="52"/>
      <c r="D361" s="52"/>
      <c r="E361" s="52"/>
    </row>
    <row r="362" spans="1:5" ht="19.5" customHeight="1">
      <c r="A362" s="26"/>
      <c r="C362" s="52"/>
      <c r="D362" s="52"/>
      <c r="E362" s="52"/>
    </row>
    <row r="363" spans="1:8" ht="53.25" customHeight="1">
      <c r="A363" s="9" t="s">
        <v>649</v>
      </c>
      <c r="B363" s="9"/>
      <c r="C363" s="9"/>
      <c r="D363" s="9"/>
      <c r="E363" s="9"/>
      <c r="F363" s="9"/>
      <c r="G363" s="9"/>
      <c r="H363" s="9"/>
    </row>
    <row r="364" spans="1:5" ht="19.5" customHeight="1">
      <c r="A364" s="26"/>
      <c r="C364" s="52"/>
      <c r="D364" s="52"/>
      <c r="E364" s="52"/>
    </row>
    <row r="365" spans="1:5" ht="19.5" customHeight="1">
      <c r="A365" s="29" t="s">
        <v>534</v>
      </c>
      <c r="C365" s="120" t="s">
        <v>484</v>
      </c>
      <c r="D365" s="120" t="s">
        <v>485</v>
      </c>
      <c r="E365" s="120"/>
    </row>
    <row r="366" spans="1:5" ht="19.5" customHeight="1">
      <c r="A366" s="26"/>
      <c r="C366" s="52"/>
      <c r="D366" s="52"/>
      <c r="E366" s="52"/>
    </row>
    <row r="367" spans="1:5" ht="19.5" customHeight="1">
      <c r="A367" s="29" t="s">
        <v>535</v>
      </c>
      <c r="C367" s="52"/>
      <c r="D367" s="52"/>
      <c r="E367" s="52"/>
    </row>
    <row r="368" spans="1:5" ht="19.5" customHeight="1">
      <c r="A368" s="26"/>
      <c r="C368" s="52"/>
      <c r="D368" s="52"/>
      <c r="E368" s="52"/>
    </row>
    <row r="369" spans="1:8" ht="19.5" customHeight="1">
      <c r="A369" s="23" t="s">
        <v>536</v>
      </c>
      <c r="B369" s="23"/>
      <c r="C369" s="23"/>
      <c r="D369" s="23"/>
      <c r="E369" s="23"/>
      <c r="F369" s="23"/>
      <c r="G369" s="23"/>
      <c r="H369" s="23"/>
    </row>
    <row r="370" spans="1:5" ht="19.5" customHeight="1">
      <c r="A370" s="26"/>
      <c r="C370" s="26"/>
      <c r="D370" s="89" t="s">
        <v>537</v>
      </c>
      <c r="E370" s="89"/>
    </row>
    <row r="371" spans="3:8" ht="19.5" customHeight="1">
      <c r="C371" s="120" t="s">
        <v>484</v>
      </c>
      <c r="D371" s="120" t="s">
        <v>485</v>
      </c>
      <c r="E371" s="120"/>
      <c r="F371" s="41"/>
      <c r="G371" s="41"/>
      <c r="H371" s="41"/>
    </row>
    <row r="372" spans="1:6" ht="19.5" customHeight="1">
      <c r="A372" s="104" t="s">
        <v>538</v>
      </c>
      <c r="B372" s="9"/>
      <c r="C372" s="318">
        <f>SUM(C375:C376)</f>
        <v>563996417001</v>
      </c>
      <c r="D372" s="318">
        <f>SUM(D375:D376)</f>
        <v>360709046500</v>
      </c>
      <c r="E372" s="100"/>
      <c r="F372" s="101"/>
    </row>
    <row r="373" spans="1:6" ht="19.5" customHeight="1">
      <c r="A373" s="26" t="s">
        <v>539</v>
      </c>
      <c r="C373" s="319"/>
      <c r="D373" s="319"/>
      <c r="E373" s="102"/>
      <c r="F373" s="52"/>
    </row>
    <row r="374" spans="1:5" ht="19.5" customHeight="1">
      <c r="A374" s="26" t="s">
        <v>540</v>
      </c>
      <c r="C374" s="320"/>
      <c r="D374" s="320"/>
      <c r="E374" s="50"/>
    </row>
    <row r="375" spans="1:6" ht="19.5" customHeight="1">
      <c r="A375" s="26" t="s">
        <v>156</v>
      </c>
      <c r="C375" s="317">
        <v>563996417001</v>
      </c>
      <c r="D375" s="317">
        <v>360709046500</v>
      </c>
      <c r="E375" s="96"/>
      <c r="F375" s="53"/>
    </row>
    <row r="376" spans="1:6" ht="19.5" customHeight="1">
      <c r="A376" s="26" t="s">
        <v>157</v>
      </c>
      <c r="C376" s="317"/>
      <c r="D376" s="317"/>
      <c r="E376" s="96"/>
      <c r="F376" s="52"/>
    </row>
    <row r="377" spans="1:8" ht="19.5" customHeight="1">
      <c r="A377" s="421"/>
      <c r="B377" s="421"/>
      <c r="C377" s="421"/>
      <c r="D377" s="421"/>
      <c r="E377" s="48"/>
      <c r="F377" s="49"/>
      <c r="G377" s="49"/>
      <c r="H377" s="49"/>
    </row>
    <row r="378" spans="1:6" ht="19.5" customHeight="1">
      <c r="A378" s="104" t="s">
        <v>228</v>
      </c>
      <c r="B378" s="9"/>
      <c r="C378" s="100">
        <f>SUM(C379:C384)</f>
        <v>7591613575</v>
      </c>
      <c r="D378" s="100">
        <f>SUM(D379:D384)</f>
        <v>3698574900</v>
      </c>
      <c r="E378" s="100"/>
      <c r="F378" s="52"/>
    </row>
    <row r="379" spans="1:6" ht="19.5" customHeight="1">
      <c r="A379" s="9" t="s">
        <v>158</v>
      </c>
      <c r="B379" s="9"/>
      <c r="C379" s="317">
        <v>7168323790</v>
      </c>
      <c r="D379" s="317">
        <v>3607006800</v>
      </c>
      <c r="E379" s="96"/>
      <c r="F379" s="52"/>
    </row>
    <row r="380" spans="1:6" ht="19.5" customHeight="1">
      <c r="A380" s="9" t="s">
        <v>21</v>
      </c>
      <c r="B380" s="9"/>
      <c r="C380" s="317">
        <v>381703866</v>
      </c>
      <c r="D380" s="317">
        <v>83605600</v>
      </c>
      <c r="E380" s="96"/>
      <c r="F380" s="52"/>
    </row>
    <row r="381" spans="1:6" ht="19.5" customHeight="1">
      <c r="A381" s="9" t="s">
        <v>159</v>
      </c>
      <c r="B381" s="9"/>
      <c r="C381" s="317">
        <v>41585919</v>
      </c>
      <c r="D381" s="317">
        <v>7962500</v>
      </c>
      <c r="E381" s="96"/>
      <c r="F381" s="52"/>
    </row>
    <row r="382" spans="1:6" ht="36" customHeight="1">
      <c r="A382" s="9" t="s">
        <v>160</v>
      </c>
      <c r="B382" s="9"/>
      <c r="C382" s="96"/>
      <c r="D382" s="96"/>
      <c r="E382" s="96"/>
      <c r="F382" s="52"/>
    </row>
    <row r="383" spans="1:6" ht="19.5" customHeight="1">
      <c r="A383" s="9" t="s">
        <v>161</v>
      </c>
      <c r="B383" s="9"/>
      <c r="C383" s="96"/>
      <c r="D383" s="96"/>
      <c r="E383" s="96"/>
      <c r="F383" s="52"/>
    </row>
    <row r="384" spans="1:6" ht="19.5" customHeight="1">
      <c r="A384" s="9" t="s">
        <v>162</v>
      </c>
      <c r="B384" s="9"/>
      <c r="C384" s="96"/>
      <c r="D384" s="96"/>
      <c r="E384" s="96"/>
      <c r="F384" s="52"/>
    </row>
    <row r="385" spans="1:6" ht="19.5" customHeight="1">
      <c r="A385" s="9"/>
      <c r="B385" s="9"/>
      <c r="C385" s="96"/>
      <c r="D385" s="96"/>
      <c r="E385" s="96"/>
      <c r="F385" s="52"/>
    </row>
    <row r="386" spans="1:6" ht="19.5" customHeight="1">
      <c r="A386" s="26"/>
      <c r="C386" s="120" t="s">
        <v>484</v>
      </c>
      <c r="D386" s="120" t="s">
        <v>485</v>
      </c>
      <c r="E386" s="120"/>
      <c r="F386" s="41"/>
    </row>
    <row r="387" spans="1:6" ht="39.75" customHeight="1">
      <c r="A387" s="104" t="s">
        <v>22</v>
      </c>
      <c r="B387" s="9"/>
      <c r="C387" s="185">
        <f>SUM(C389:C390)</f>
        <v>556404803426</v>
      </c>
      <c r="D387" s="185">
        <f>SUM(D389:D390)</f>
        <v>357010471600</v>
      </c>
      <c r="E387" s="100"/>
      <c r="F387" s="53"/>
    </row>
    <row r="388" spans="1:6" ht="19.5" customHeight="1">
      <c r="A388" s="9" t="s">
        <v>541</v>
      </c>
      <c r="B388" s="9"/>
      <c r="C388" s="53"/>
      <c r="D388" s="53"/>
      <c r="E388" s="53"/>
      <c r="F388" s="53"/>
    </row>
    <row r="389" spans="1:6" ht="19.5" customHeight="1">
      <c r="A389" s="26" t="s">
        <v>163</v>
      </c>
      <c r="B389" s="9"/>
      <c r="C389" s="317">
        <f>C375-C378</f>
        <v>556404803426</v>
      </c>
      <c r="D389" s="317">
        <f>D375-D378</f>
        <v>357010471600</v>
      </c>
      <c r="E389" s="96"/>
      <c r="F389" s="52"/>
    </row>
    <row r="390" spans="1:6" ht="19.5" customHeight="1">
      <c r="A390" s="26" t="s">
        <v>170</v>
      </c>
      <c r="B390" s="9"/>
      <c r="C390" s="53"/>
      <c r="D390" s="53"/>
      <c r="E390" s="53"/>
      <c r="F390" s="52"/>
    </row>
    <row r="391" spans="1:6" ht="19.5" customHeight="1">
      <c r="A391" s="26"/>
      <c r="C391" s="53"/>
      <c r="D391" s="53"/>
      <c r="E391" s="53"/>
      <c r="F391" s="52"/>
    </row>
    <row r="392" spans="1:6" ht="19.5" customHeight="1">
      <c r="A392" s="29" t="s">
        <v>542</v>
      </c>
      <c r="C392" s="120" t="s">
        <v>484</v>
      </c>
      <c r="D392" s="120" t="s">
        <v>485</v>
      </c>
      <c r="E392" s="120"/>
      <c r="F392" s="41"/>
    </row>
    <row r="393" spans="1:6" ht="19.5" customHeight="1">
      <c r="A393" s="26" t="s">
        <v>171</v>
      </c>
      <c r="C393" s="317">
        <v>436090136850</v>
      </c>
      <c r="D393" s="317">
        <v>312212228300</v>
      </c>
      <c r="E393" s="96"/>
      <c r="F393" s="53"/>
    </row>
    <row r="394" spans="1:6" ht="19.5" customHeight="1">
      <c r="A394" s="26" t="s">
        <v>177</v>
      </c>
      <c r="C394" s="96"/>
      <c r="D394" s="96"/>
      <c r="E394" s="96"/>
      <c r="F394" s="52"/>
    </row>
    <row r="395" spans="1:6" ht="39" customHeight="1">
      <c r="A395" s="9" t="s">
        <v>178</v>
      </c>
      <c r="B395" s="9"/>
      <c r="C395" s="96"/>
      <c r="D395" s="96"/>
      <c r="E395" s="96"/>
      <c r="F395" s="52"/>
    </row>
    <row r="396" spans="1:6" ht="19.5" customHeight="1">
      <c r="A396" s="9" t="s">
        <v>179</v>
      </c>
      <c r="B396" s="9"/>
      <c r="C396" s="123"/>
      <c r="D396" s="123"/>
      <c r="E396" s="137"/>
      <c r="F396" s="52"/>
    </row>
    <row r="397" spans="1:6" ht="19.5" customHeight="1" thickBot="1">
      <c r="A397" s="44"/>
      <c r="B397" s="128" t="s">
        <v>342</v>
      </c>
      <c r="C397" s="164">
        <f>SUM(C393:C396)</f>
        <v>436090136850</v>
      </c>
      <c r="D397" s="164">
        <f>SUM(D393:D396)</f>
        <v>312212228300</v>
      </c>
      <c r="E397" s="148"/>
      <c r="F397" s="101"/>
    </row>
    <row r="398" spans="1:8" ht="19.5" customHeight="1" thickTop="1">
      <c r="A398" s="49"/>
      <c r="B398" s="49"/>
      <c r="C398" s="49"/>
      <c r="D398" s="49"/>
      <c r="E398" s="49"/>
      <c r="F398" s="49"/>
      <c r="G398" s="49"/>
      <c r="H398" s="49"/>
    </row>
    <row r="399" spans="1:6" ht="19.5" customHeight="1">
      <c r="A399" s="104" t="s">
        <v>543</v>
      </c>
      <c r="B399" s="9"/>
      <c r="C399" s="120" t="s">
        <v>484</v>
      </c>
      <c r="D399" s="120" t="s">
        <v>485</v>
      </c>
      <c r="E399" s="120"/>
      <c r="F399" s="41"/>
    </row>
    <row r="400" spans="1:6" ht="19.5" customHeight="1">
      <c r="A400" s="26" t="s">
        <v>181</v>
      </c>
      <c r="B400" s="50"/>
      <c r="C400" s="51">
        <v>1578866924</v>
      </c>
      <c r="D400" s="51">
        <v>1327757700</v>
      </c>
      <c r="E400" s="51"/>
      <c r="F400" s="52"/>
    </row>
    <row r="401" spans="1:6" ht="19.5" customHeight="1">
      <c r="A401" s="26" t="s">
        <v>182</v>
      </c>
      <c r="B401" s="50"/>
      <c r="C401" s="51"/>
      <c r="D401" s="51"/>
      <c r="E401" s="51"/>
      <c r="F401" s="52"/>
    </row>
    <row r="402" spans="1:6" ht="19.5" customHeight="1">
      <c r="A402" s="26" t="s">
        <v>183</v>
      </c>
      <c r="B402" s="50"/>
      <c r="C402" s="51"/>
      <c r="D402" s="51"/>
      <c r="E402" s="51"/>
      <c r="F402" s="52"/>
    </row>
    <row r="403" spans="1:6" ht="19.5" customHeight="1">
      <c r="A403" s="26" t="s">
        <v>184</v>
      </c>
      <c r="B403" s="50"/>
      <c r="C403" s="51"/>
      <c r="D403" s="51"/>
      <c r="E403" s="51"/>
      <c r="F403" s="52"/>
    </row>
    <row r="404" spans="1:6" ht="19.5" customHeight="1">
      <c r="A404" s="26" t="s">
        <v>283</v>
      </c>
      <c r="B404" s="50"/>
      <c r="C404" s="51">
        <v>3315864187</v>
      </c>
      <c r="D404" s="51">
        <v>6185649100</v>
      </c>
      <c r="E404" s="51"/>
      <c r="F404" s="52"/>
    </row>
    <row r="405" spans="1:6" ht="19.5" customHeight="1">
      <c r="A405" s="26" t="s">
        <v>284</v>
      </c>
      <c r="B405" s="50"/>
      <c r="C405" s="51"/>
      <c r="D405" s="51"/>
      <c r="E405" s="51"/>
      <c r="F405" s="52"/>
    </row>
    <row r="406" spans="1:6" ht="19.5" customHeight="1">
      <c r="A406" s="26" t="s">
        <v>274</v>
      </c>
      <c r="B406" s="50"/>
      <c r="C406" s="51">
        <v>736852941</v>
      </c>
      <c r="D406" s="51">
        <v>212555100</v>
      </c>
      <c r="E406" s="51"/>
      <c r="F406" s="52"/>
    </row>
    <row r="407" spans="1:6" ht="19.5" customHeight="1">
      <c r="A407" s="9" t="s">
        <v>185</v>
      </c>
      <c r="B407" s="9"/>
      <c r="C407" s="123"/>
      <c r="D407" s="119"/>
      <c r="E407" s="146"/>
      <c r="F407" s="52"/>
    </row>
    <row r="408" spans="1:6" ht="19.5" customHeight="1" thickBot="1">
      <c r="A408" s="44"/>
      <c r="B408" s="128" t="s">
        <v>342</v>
      </c>
      <c r="C408" s="116">
        <f>SUM(C400:C407)</f>
        <v>5631584052</v>
      </c>
      <c r="D408" s="116">
        <f>SUM(D400:D407)</f>
        <v>7725961900</v>
      </c>
      <c r="E408" s="148"/>
      <c r="F408" s="55"/>
    </row>
    <row r="409" spans="1:5" ht="19.5" customHeight="1" thickTop="1">
      <c r="A409" s="56"/>
      <c r="C409" s="103"/>
      <c r="D409" s="51"/>
      <c r="E409" s="51"/>
    </row>
    <row r="410" spans="1:6" ht="19.5" customHeight="1">
      <c r="A410" s="29" t="s">
        <v>544</v>
      </c>
      <c r="C410" s="120" t="s">
        <v>484</v>
      </c>
      <c r="D410" s="120" t="s">
        <v>485</v>
      </c>
      <c r="E410" s="120"/>
      <c r="F410" s="41"/>
    </row>
    <row r="411" spans="1:6" ht="19.5" customHeight="1">
      <c r="A411" s="26" t="s">
        <v>186</v>
      </c>
      <c r="C411" s="51">
        <v>10144421832</v>
      </c>
      <c r="D411" s="51">
        <v>13732920400</v>
      </c>
      <c r="E411" s="51"/>
      <c r="F411" s="51"/>
    </row>
    <row r="412" spans="1:6" ht="19.5" customHeight="1">
      <c r="A412" s="26" t="s">
        <v>285</v>
      </c>
      <c r="C412" s="51">
        <v>11264840364</v>
      </c>
      <c r="D412" s="51">
        <v>7572061000</v>
      </c>
      <c r="E412" s="51"/>
      <c r="F412" s="52"/>
    </row>
    <row r="413" spans="1:6" ht="19.5" customHeight="1">
      <c r="A413" s="26" t="s">
        <v>286</v>
      </c>
      <c r="C413" s="315"/>
      <c r="D413" s="51">
        <v>784407300</v>
      </c>
      <c r="E413" s="51"/>
      <c r="F413" s="52"/>
    </row>
    <row r="414" spans="1:6" ht="19.5" customHeight="1">
      <c r="A414" s="26" t="s">
        <v>187</v>
      </c>
      <c r="C414" s="119">
        <v>312467231</v>
      </c>
      <c r="D414" s="119"/>
      <c r="E414" s="146"/>
      <c r="F414" s="51"/>
    </row>
    <row r="415" spans="1:6" ht="19.5" customHeight="1" thickBot="1">
      <c r="A415" s="44"/>
      <c r="B415" s="128" t="s">
        <v>342</v>
      </c>
      <c r="C415" s="116">
        <f>SUM(C411:C414)</f>
        <v>21721729427</v>
      </c>
      <c r="D415" s="116">
        <f>SUM(D411:D414)</f>
        <v>22089388700</v>
      </c>
      <c r="E415" s="148"/>
      <c r="F415" s="55"/>
    </row>
    <row r="416" spans="1:6" ht="16.5" thickTop="1">
      <c r="A416" s="44"/>
      <c r="C416" s="55"/>
      <c r="D416" s="55"/>
      <c r="E416" s="55"/>
      <c r="F416" s="55"/>
    </row>
    <row r="417" spans="1:6" ht="15.75">
      <c r="A417" s="44"/>
      <c r="C417" s="120" t="s">
        <v>484</v>
      </c>
      <c r="D417" s="120" t="s">
        <v>485</v>
      </c>
      <c r="E417" s="120"/>
      <c r="F417" s="41"/>
    </row>
    <row r="418" spans="1:6" ht="31.5">
      <c r="A418" s="104" t="s">
        <v>545</v>
      </c>
      <c r="B418" s="9"/>
      <c r="C418" s="51">
        <v>1659987374</v>
      </c>
      <c r="D418" s="51">
        <v>0</v>
      </c>
      <c r="E418" s="51"/>
      <c r="F418" s="52"/>
    </row>
    <row r="419" spans="1:5" ht="31.5">
      <c r="A419" s="104" t="s">
        <v>546</v>
      </c>
      <c r="B419" s="9"/>
      <c r="C419" s="51"/>
      <c r="D419" s="51"/>
      <c r="E419" s="51"/>
    </row>
    <row r="420" spans="1:5" ht="15.75">
      <c r="A420" s="44"/>
      <c r="C420" s="103"/>
      <c r="D420" s="51"/>
      <c r="E420" s="51"/>
    </row>
    <row r="421" spans="1:6" ht="19.5" customHeight="1">
      <c r="A421" s="121" t="s">
        <v>547</v>
      </c>
      <c r="B421" s="9"/>
      <c r="C421" s="120" t="s">
        <v>484</v>
      </c>
      <c r="D421" s="120" t="s">
        <v>485</v>
      </c>
      <c r="E421" s="120"/>
      <c r="F421" s="41"/>
    </row>
    <row r="422" spans="1:5" ht="19.5" customHeight="1">
      <c r="A422" s="9" t="s">
        <v>188</v>
      </c>
      <c r="C422" s="51"/>
      <c r="D422" s="51"/>
      <c r="E422" s="51"/>
    </row>
    <row r="423" spans="1:5" ht="19.5" customHeight="1">
      <c r="A423" s="9" t="s">
        <v>189</v>
      </c>
      <c r="C423" s="51"/>
      <c r="D423" s="51"/>
      <c r="E423" s="51"/>
    </row>
    <row r="424" spans="1:5" ht="19.5" customHeight="1">
      <c r="A424" s="9" t="s">
        <v>190</v>
      </c>
      <c r="C424" s="51"/>
      <c r="D424" s="51"/>
      <c r="E424" s="51"/>
    </row>
    <row r="425" spans="1:5" ht="19.5" customHeight="1">
      <c r="A425" s="9" t="s">
        <v>191</v>
      </c>
      <c r="C425" s="51"/>
      <c r="D425" s="51"/>
      <c r="E425" s="51"/>
    </row>
    <row r="426" spans="1:5" ht="19.5" customHeight="1">
      <c r="A426" s="9" t="s">
        <v>192</v>
      </c>
      <c r="C426" s="51"/>
      <c r="D426" s="51"/>
      <c r="E426" s="51"/>
    </row>
    <row r="427" spans="1:5" ht="19.5" customHeight="1">
      <c r="A427" s="9" t="s">
        <v>193</v>
      </c>
      <c r="C427" s="119"/>
      <c r="D427" s="119"/>
      <c r="E427" s="146"/>
    </row>
    <row r="428" spans="1:5" ht="19.5" customHeight="1" thickBot="1">
      <c r="A428" s="44"/>
      <c r="B428" s="128" t="s">
        <v>342</v>
      </c>
      <c r="C428" s="122">
        <f>SUM(C422:C427)</f>
        <v>0</v>
      </c>
      <c r="D428" s="122">
        <f>SUM(D422:D427)</f>
        <v>0</v>
      </c>
      <c r="E428" s="147"/>
    </row>
    <row r="429" spans="1:5" ht="19.5" customHeight="1" thickTop="1">
      <c r="A429" s="9"/>
      <c r="C429" s="103"/>
      <c r="D429" s="103"/>
      <c r="E429" s="103"/>
    </row>
    <row r="430" spans="1:8" ht="19.5" customHeight="1">
      <c r="A430" s="23" t="s">
        <v>548</v>
      </c>
      <c r="B430" s="23"/>
      <c r="C430" s="23"/>
      <c r="D430" s="23"/>
      <c r="E430" s="23"/>
      <c r="F430" s="23"/>
      <c r="G430" s="23"/>
      <c r="H430" s="23"/>
    </row>
    <row r="431" spans="1:9" ht="25.5" customHeight="1">
      <c r="A431" s="417" t="s">
        <v>563</v>
      </c>
      <c r="B431" s="418"/>
      <c r="C431" s="418"/>
      <c r="D431" s="418"/>
      <c r="E431" s="418"/>
      <c r="F431" s="418"/>
      <c r="G431" s="418"/>
      <c r="H431" s="418"/>
      <c r="I431" s="418"/>
    </row>
    <row r="432" spans="1:5" ht="15.75">
      <c r="A432" s="9"/>
      <c r="C432" s="120" t="s">
        <v>564</v>
      </c>
      <c r="D432" s="120" t="s">
        <v>485</v>
      </c>
      <c r="E432" s="120"/>
    </row>
    <row r="433" spans="1:9" ht="24.75" customHeight="1">
      <c r="A433" s="419" t="s">
        <v>194</v>
      </c>
      <c r="B433" s="418"/>
      <c r="C433" s="418"/>
      <c r="D433" s="418"/>
      <c r="E433" s="418"/>
      <c r="F433" s="418"/>
      <c r="G433" s="418"/>
      <c r="H433" s="418"/>
      <c r="I433" s="418"/>
    </row>
    <row r="434" spans="1:5" ht="15.75">
      <c r="A434" s="9" t="s">
        <v>195</v>
      </c>
      <c r="C434" s="103"/>
      <c r="D434" s="51"/>
      <c r="E434" s="51"/>
    </row>
    <row r="435" spans="1:9" ht="31.5" customHeight="1">
      <c r="A435" s="413" t="s">
        <v>196</v>
      </c>
      <c r="B435" s="413"/>
      <c r="C435" s="413"/>
      <c r="D435" s="413"/>
      <c r="E435" s="413"/>
      <c r="F435" s="413"/>
      <c r="G435" s="413"/>
      <c r="H435" s="413"/>
      <c r="I435" s="336"/>
    </row>
    <row r="436" spans="1:5" ht="15.75">
      <c r="A436" s="9"/>
      <c r="C436" s="103"/>
      <c r="D436" s="51"/>
      <c r="E436" s="51"/>
    </row>
    <row r="437" spans="1:5" ht="15.75">
      <c r="A437" s="9"/>
      <c r="C437" s="103"/>
      <c r="D437" s="51"/>
      <c r="E437" s="51"/>
    </row>
    <row r="438" spans="1:8" ht="16.5">
      <c r="A438" s="23" t="s">
        <v>565</v>
      </c>
      <c r="B438" s="23"/>
      <c r="C438" s="23"/>
      <c r="D438" s="23"/>
      <c r="E438" s="23"/>
      <c r="F438" s="23"/>
      <c r="G438" s="23"/>
      <c r="H438" s="23"/>
    </row>
    <row r="439" ht="15.75">
      <c r="A439" s="20" t="s">
        <v>197</v>
      </c>
    </row>
    <row r="440" ht="15.75">
      <c r="A440" s="20" t="s">
        <v>198</v>
      </c>
    </row>
    <row r="441" ht="15.75">
      <c r="A441" s="20" t="s">
        <v>199</v>
      </c>
    </row>
    <row r="442" ht="15.75">
      <c r="A442" s="17" t="s">
        <v>200</v>
      </c>
    </row>
    <row r="443" ht="15.75">
      <c r="A443" s="20" t="s">
        <v>201</v>
      </c>
    </row>
    <row r="444" ht="15.75">
      <c r="A444" s="20" t="s">
        <v>202</v>
      </c>
    </row>
    <row r="445" ht="15.75">
      <c r="A445" s="15" t="s">
        <v>203</v>
      </c>
    </row>
    <row r="446" ht="15.75">
      <c r="A446" s="34"/>
    </row>
    <row r="447" spans="1:9" ht="15.75">
      <c r="A447" s="65"/>
      <c r="B447" s="65"/>
      <c r="C447" s="48"/>
      <c r="D447" s="48"/>
      <c r="E447" s="416" t="s">
        <v>671</v>
      </c>
      <c r="F447" s="416"/>
      <c r="G447" s="153"/>
      <c r="H447" s="153"/>
      <c r="I447" s="153"/>
    </row>
    <row r="448" spans="1:9" ht="16.5">
      <c r="A448" s="57" t="s">
        <v>678</v>
      </c>
      <c r="B448" s="58"/>
      <c r="C448" s="57"/>
      <c r="D448" s="58"/>
      <c r="E448" s="414" t="s">
        <v>303</v>
      </c>
      <c r="F448" s="414"/>
      <c r="G448" s="154"/>
      <c r="H448" s="154"/>
      <c r="I448" s="154"/>
    </row>
    <row r="449" spans="1:8" ht="18.75">
      <c r="A449" s="59"/>
      <c r="B449" s="59"/>
      <c r="C449" s="59"/>
      <c r="D449" s="59"/>
      <c r="E449" s="59"/>
      <c r="F449" s="60"/>
      <c r="G449" s="60"/>
      <c r="H449" s="60"/>
    </row>
    <row r="450" spans="1:8" ht="18.75">
      <c r="A450" s="60"/>
      <c r="B450" s="60"/>
      <c r="C450" s="60"/>
      <c r="D450" s="60"/>
      <c r="E450" s="60"/>
      <c r="F450" s="60"/>
      <c r="G450" s="60"/>
      <c r="H450" s="60"/>
    </row>
    <row r="451" spans="1:8" ht="18.75">
      <c r="A451" s="60"/>
      <c r="B451" s="60"/>
      <c r="C451" s="60"/>
      <c r="D451" s="60"/>
      <c r="E451" s="60"/>
      <c r="F451" s="60"/>
      <c r="G451" s="60"/>
      <c r="H451" s="60"/>
    </row>
    <row r="452" spans="1:8" ht="18.75">
      <c r="A452" s="60"/>
      <c r="B452" s="60"/>
      <c r="C452" s="60"/>
      <c r="D452" s="60"/>
      <c r="E452" s="60"/>
      <c r="F452" s="60"/>
      <c r="G452" s="60"/>
      <c r="H452" s="60"/>
    </row>
    <row r="453" spans="1:9" ht="18.75">
      <c r="A453" s="141" t="s">
        <v>674</v>
      </c>
      <c r="B453" s="155"/>
      <c r="C453" s="155"/>
      <c r="D453" s="155"/>
      <c r="E453" s="415" t="s">
        <v>246</v>
      </c>
      <c r="F453" s="415"/>
      <c r="G453" s="155"/>
      <c r="H453" s="155"/>
      <c r="I453" s="155"/>
    </row>
    <row r="454" spans="1:8" ht="18.75">
      <c r="A454" s="60"/>
      <c r="B454" s="60"/>
      <c r="C454" s="60"/>
      <c r="D454" s="60"/>
      <c r="E454" s="60"/>
      <c r="F454" s="60"/>
      <c r="G454" s="60"/>
      <c r="H454" s="60"/>
    </row>
    <row r="455" spans="1:8" ht="16.5">
      <c r="A455" s="61"/>
      <c r="B455" s="58"/>
      <c r="C455" s="62"/>
      <c r="D455" s="58"/>
      <c r="E455" s="58"/>
      <c r="F455" s="62"/>
      <c r="G455" s="58"/>
      <c r="H455" s="58"/>
    </row>
  </sheetData>
  <sheetProtection/>
  <mergeCells count="32">
    <mergeCell ref="A20:H20"/>
    <mergeCell ref="A13:I13"/>
    <mergeCell ref="A66:I66"/>
    <mergeCell ref="A26:H26"/>
    <mergeCell ref="A27:H27"/>
    <mergeCell ref="A36:H36"/>
    <mergeCell ref="A377:D377"/>
    <mergeCell ref="A4:F4"/>
    <mergeCell ref="A5:F5"/>
    <mergeCell ref="B177:B178"/>
    <mergeCell ref="F177:F178"/>
    <mergeCell ref="E177:E178"/>
    <mergeCell ref="A56:I56"/>
    <mergeCell ref="A61:H61"/>
    <mergeCell ref="A69:H69"/>
    <mergeCell ref="A67:H67"/>
    <mergeCell ref="E448:F448"/>
    <mergeCell ref="E453:F453"/>
    <mergeCell ref="E447:F447"/>
    <mergeCell ref="A431:I431"/>
    <mergeCell ref="A433:I433"/>
    <mergeCell ref="A435:H435"/>
    <mergeCell ref="A1:E1"/>
    <mergeCell ref="A2:E2"/>
    <mergeCell ref="F2:H2"/>
    <mergeCell ref="F1:H1"/>
    <mergeCell ref="A76:H76"/>
    <mergeCell ref="A79:H79"/>
    <mergeCell ref="A52:H52"/>
    <mergeCell ref="A21:H21"/>
    <mergeCell ref="A11:I11"/>
    <mergeCell ref="A12:I12"/>
  </mergeCells>
  <printOptions/>
  <pageMargins left="0.7874015748031497" right="0" top="1.1811023622047245" bottom="0.3937007874015748" header="0.1968503937007874" footer="0.11811023622047245"/>
  <pageSetup horizontalDpi="600" verticalDpi="600" orientation="landscape" paperSize="9" r:id="rId1"/>
  <headerFooter alignWithMargins="0">
    <oddFooter>&amp;C27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Dinh Tam</dc:creator>
  <cp:keywords/>
  <dc:description/>
  <cp:lastModifiedBy>tudt</cp:lastModifiedBy>
  <cp:lastPrinted>2010-08-02T03:47:57Z</cp:lastPrinted>
  <dcterms:created xsi:type="dcterms:W3CDTF">2007-07-18T03:06:55Z</dcterms:created>
  <dcterms:modified xsi:type="dcterms:W3CDTF">2010-08-02T03:53:29Z</dcterms:modified>
  <cp:category/>
  <cp:version/>
  <cp:contentType/>
  <cp:contentStatus/>
</cp:coreProperties>
</file>